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5827\Downloads\arquivos site 2017\"/>
    </mc:Choice>
  </mc:AlternateContent>
  <bookViews>
    <workbookView xWindow="0" yWindow="0" windowWidth="20400" windowHeight="7155" tabRatio="913"/>
  </bookViews>
  <sheets>
    <sheet name="leves" sheetId="12" r:id="rId1"/>
    <sheet name="leves deteriorado" sheetId="20" r:id="rId2"/>
    <sheet name="comerciais leves" sheetId="13" r:id="rId3"/>
    <sheet name="comerciais leves deteriorado" sheetId="21" r:id="rId4"/>
    <sheet name="comerciais lv ens pesado" sheetId="14" r:id="rId5"/>
    <sheet name="gnv" sheetId="15" r:id="rId6"/>
    <sheet name="pesados 1" sheetId="16" r:id="rId7"/>
    <sheet name="pesados 2" sheetId="17" r:id="rId8"/>
    <sheet name="motos" sheetId="18" r:id="rId9"/>
    <sheet name="evaporativa" sheetId="19" r:id="rId10"/>
  </sheets>
  <externalReferences>
    <externalReference r:id="rId11"/>
  </externalReferences>
  <calcPr calcId="152511"/>
</workbook>
</file>

<file path=xl/calcChain.xml><?xml version="1.0" encoding="utf-8"?>
<calcChain xmlns="http://schemas.openxmlformats.org/spreadsheetml/2006/main">
  <c r="H70" i="18" l="1"/>
  <c r="G70" i="18"/>
  <c r="H69" i="18"/>
  <c r="G69" i="18"/>
  <c r="H68" i="18"/>
  <c r="G68" i="18"/>
  <c r="H67" i="18"/>
  <c r="G67" i="18"/>
  <c r="H66" i="18"/>
  <c r="G66" i="18"/>
  <c r="H65" i="18"/>
  <c r="G65" i="18"/>
  <c r="M64" i="18"/>
  <c r="K64" i="18"/>
  <c r="I64" i="18"/>
  <c r="H64" i="18"/>
  <c r="F64" i="18"/>
  <c r="E64" i="18"/>
  <c r="M63" i="18"/>
  <c r="K63" i="18"/>
  <c r="I63" i="18"/>
  <c r="F63" i="18"/>
  <c r="H63" i="18" s="1"/>
  <c r="E63" i="18"/>
  <c r="M62" i="18"/>
  <c r="K62" i="18"/>
  <c r="I62" i="18"/>
  <c r="F62" i="18"/>
  <c r="H62" i="18" s="1"/>
  <c r="E62" i="18"/>
  <c r="M61" i="18"/>
  <c r="K61" i="18"/>
  <c r="I61" i="18"/>
  <c r="F61" i="18"/>
  <c r="H61" i="18" s="1"/>
  <c r="E61" i="18"/>
  <c r="M60" i="18"/>
  <c r="K60" i="18"/>
  <c r="I60" i="18"/>
  <c r="F60" i="18"/>
  <c r="E60" i="18"/>
  <c r="M59" i="18"/>
  <c r="K59" i="18"/>
  <c r="I59" i="18"/>
  <c r="F59" i="18"/>
  <c r="H59" i="18" s="1"/>
  <c r="E59" i="18"/>
  <c r="H58" i="18"/>
  <c r="G58" i="18" s="1"/>
  <c r="H57" i="18"/>
  <c r="G57" i="18"/>
  <c r="H56" i="18"/>
  <c r="G56" i="18" s="1"/>
  <c r="H55" i="18"/>
  <c r="G55" i="18" s="1"/>
  <c r="H54" i="18"/>
  <c r="G54" i="18" s="1"/>
  <c r="H53" i="18"/>
  <c r="G53" i="18" s="1"/>
  <c r="H34" i="18"/>
  <c r="G34" i="18" s="1"/>
  <c r="H33" i="18"/>
  <c r="G33" i="18"/>
  <c r="H32" i="18"/>
  <c r="G32" i="18" s="1"/>
  <c r="H31" i="18"/>
  <c r="G31" i="18" s="1"/>
  <c r="H30" i="18"/>
  <c r="G30" i="18" s="1"/>
  <c r="H29" i="18"/>
  <c r="G29" i="18"/>
  <c r="H28" i="18"/>
  <c r="G28" i="18" s="1"/>
  <c r="H27" i="18"/>
  <c r="G27" i="18" s="1"/>
  <c r="H26" i="18"/>
  <c r="G26" i="18" s="1"/>
  <c r="H25" i="18"/>
  <c r="G25" i="18" s="1"/>
  <c r="H24" i="18"/>
  <c r="G24" i="18" s="1"/>
  <c r="H23" i="18"/>
  <c r="G23" i="18"/>
  <c r="H22" i="18"/>
  <c r="G22" i="18" s="1"/>
  <c r="H21" i="18"/>
  <c r="G21" i="18"/>
  <c r="H20" i="18"/>
  <c r="G20" i="18" s="1"/>
  <c r="H19" i="18"/>
  <c r="G19" i="18" s="1"/>
  <c r="H18" i="18"/>
  <c r="G18" i="18" s="1"/>
  <c r="H17" i="18"/>
  <c r="G17" i="18"/>
  <c r="H16" i="18"/>
  <c r="G16" i="18" s="1"/>
  <c r="H15" i="18"/>
  <c r="G15" i="18"/>
  <c r="H14" i="18"/>
  <c r="G14" i="18" s="1"/>
  <c r="H13" i="18"/>
  <c r="G13" i="18"/>
  <c r="H12" i="18"/>
  <c r="G12" i="18" s="1"/>
  <c r="H11" i="18"/>
  <c r="G11" i="18" s="1"/>
  <c r="H10" i="18"/>
  <c r="G10" i="18" s="1"/>
  <c r="H9" i="18"/>
  <c r="G9" i="18"/>
  <c r="H8" i="18"/>
  <c r="G8" i="18" s="1"/>
  <c r="H7" i="18"/>
  <c r="G7" i="18"/>
  <c r="H6" i="18"/>
  <c r="G6" i="18" s="1"/>
  <c r="M105" i="13"/>
  <c r="L105" i="13"/>
  <c r="K105" i="13"/>
  <c r="J105" i="13"/>
  <c r="I105" i="13"/>
  <c r="H105" i="13"/>
  <c r="G105" i="13"/>
  <c r="F105" i="13"/>
  <c r="E105" i="13"/>
  <c r="D105" i="13"/>
  <c r="M104" i="13"/>
  <c r="L104" i="13"/>
  <c r="K104" i="13"/>
  <c r="J104" i="13"/>
  <c r="I104" i="13"/>
  <c r="H104" i="13"/>
  <c r="G104" i="13"/>
  <c r="F104" i="13"/>
  <c r="E104" i="13"/>
  <c r="D104" i="13"/>
  <c r="M103" i="13"/>
  <c r="L103" i="13"/>
  <c r="K103" i="13"/>
  <c r="J103" i="13"/>
  <c r="I103" i="13"/>
  <c r="H103" i="13"/>
  <c r="G103" i="13"/>
  <c r="F103" i="13"/>
  <c r="E103" i="13"/>
  <c r="D103" i="13"/>
  <c r="M102" i="13"/>
  <c r="L102" i="13"/>
  <c r="K102" i="13"/>
  <c r="J102" i="13"/>
  <c r="I102" i="13"/>
  <c r="H102" i="13"/>
  <c r="G102" i="13"/>
  <c r="F102" i="13"/>
  <c r="E102" i="13"/>
  <c r="D102" i="13"/>
  <c r="M101" i="13"/>
  <c r="L101" i="13"/>
  <c r="K101" i="13"/>
  <c r="J101" i="13"/>
  <c r="I101" i="13"/>
  <c r="H101" i="13"/>
  <c r="G101" i="13"/>
  <c r="F101" i="13"/>
  <c r="E101" i="13"/>
  <c r="D101" i="13"/>
  <c r="M100" i="13"/>
  <c r="L100" i="13"/>
  <c r="K100" i="13"/>
  <c r="J100" i="13"/>
  <c r="I100" i="13"/>
  <c r="H100" i="13"/>
  <c r="G100" i="13"/>
  <c r="F100" i="13"/>
  <c r="E100" i="13"/>
  <c r="D100" i="13"/>
  <c r="M99" i="13"/>
  <c r="L99" i="13"/>
  <c r="K99" i="13"/>
  <c r="J99" i="13"/>
  <c r="I99" i="13"/>
  <c r="H99" i="13"/>
  <c r="G99" i="13"/>
  <c r="F99" i="13"/>
  <c r="E99" i="13"/>
  <c r="D99" i="13"/>
  <c r="M98" i="13"/>
  <c r="L98" i="13"/>
  <c r="K98" i="13"/>
  <c r="J98" i="13"/>
  <c r="I98" i="13"/>
  <c r="H98" i="13"/>
  <c r="G98" i="13"/>
  <c r="F98" i="13"/>
  <c r="E98" i="13"/>
  <c r="D98" i="13"/>
  <c r="M97" i="13"/>
  <c r="L97" i="13"/>
  <c r="K97" i="13"/>
  <c r="J97" i="13"/>
  <c r="I97" i="13"/>
  <c r="H97" i="13"/>
  <c r="G97" i="13"/>
  <c r="F97" i="13"/>
  <c r="E97" i="13"/>
  <c r="D97" i="13"/>
  <c r="M96" i="13"/>
  <c r="L96" i="13"/>
  <c r="K96" i="13"/>
  <c r="J96" i="13"/>
  <c r="I96" i="13"/>
  <c r="H96" i="13"/>
  <c r="G96" i="13"/>
  <c r="F96" i="13"/>
  <c r="E96" i="13"/>
  <c r="D96" i="13"/>
  <c r="M95" i="13"/>
  <c r="L95" i="13"/>
  <c r="K95" i="13"/>
  <c r="J95" i="13"/>
  <c r="I95" i="13"/>
  <c r="H95" i="13"/>
  <c r="G95" i="13"/>
  <c r="F95" i="13"/>
  <c r="E95" i="13"/>
  <c r="D95" i="13"/>
  <c r="M94" i="13"/>
  <c r="L94" i="13"/>
  <c r="K94" i="13"/>
  <c r="J94" i="13"/>
  <c r="I94" i="13"/>
  <c r="H94" i="13"/>
  <c r="G94" i="13"/>
  <c r="F94" i="13"/>
  <c r="E94" i="13"/>
  <c r="D94" i="13"/>
  <c r="M93" i="13"/>
  <c r="L93" i="13"/>
  <c r="K93" i="13"/>
  <c r="J93" i="13"/>
  <c r="I93" i="13"/>
  <c r="H93" i="13"/>
  <c r="G93" i="13"/>
  <c r="F93" i="13"/>
  <c r="E93" i="13"/>
  <c r="D93" i="13"/>
  <c r="M92" i="13"/>
  <c r="L92" i="13"/>
  <c r="K92" i="13"/>
  <c r="J92" i="13"/>
  <c r="I92" i="13"/>
  <c r="H92" i="13"/>
  <c r="G92" i="13"/>
  <c r="F92" i="13"/>
  <c r="E92" i="13"/>
  <c r="D92" i="13"/>
  <c r="M91" i="13"/>
  <c r="L91" i="13"/>
  <c r="K91" i="13"/>
  <c r="J91" i="13"/>
  <c r="I91" i="13"/>
  <c r="H91" i="13"/>
  <c r="G91" i="13"/>
  <c r="F91" i="13"/>
  <c r="E91" i="13"/>
  <c r="D91" i="13"/>
  <c r="M90" i="13"/>
  <c r="L90" i="13"/>
  <c r="K90" i="13"/>
  <c r="J90" i="13"/>
  <c r="I90" i="13"/>
  <c r="H90" i="13"/>
  <c r="G90" i="13"/>
  <c r="F90" i="13"/>
  <c r="E90" i="13"/>
  <c r="D90" i="13"/>
  <c r="M89" i="13"/>
  <c r="L89" i="13"/>
  <c r="K89" i="13"/>
  <c r="J89" i="13"/>
  <c r="I89" i="13"/>
  <c r="H89" i="13"/>
  <c r="G89" i="13"/>
  <c r="F89" i="13"/>
  <c r="E89" i="13"/>
  <c r="D89" i="13"/>
  <c r="M88" i="13"/>
  <c r="L88" i="13"/>
  <c r="K88" i="13"/>
  <c r="J88" i="13"/>
  <c r="I88" i="13"/>
  <c r="H88" i="13"/>
  <c r="G88" i="13"/>
  <c r="F88" i="13"/>
  <c r="E88" i="13"/>
  <c r="D88" i="13"/>
  <c r="M87" i="13"/>
  <c r="L87" i="13"/>
  <c r="K87" i="13"/>
  <c r="J87" i="13"/>
  <c r="I87" i="13"/>
  <c r="H87" i="13"/>
  <c r="G87" i="13"/>
  <c r="F87" i="13"/>
  <c r="E87" i="13"/>
  <c r="D87" i="13"/>
  <c r="M86" i="13"/>
  <c r="L86" i="13"/>
  <c r="K86" i="13"/>
  <c r="J86" i="13"/>
  <c r="I86" i="13"/>
  <c r="H86" i="13"/>
  <c r="G86" i="13"/>
  <c r="F86" i="13"/>
  <c r="E86" i="13"/>
  <c r="D86" i="13"/>
  <c r="M85" i="13"/>
  <c r="L85" i="13"/>
  <c r="K85" i="13"/>
  <c r="J85" i="13"/>
  <c r="I85" i="13"/>
  <c r="H85" i="13"/>
  <c r="G85" i="13"/>
  <c r="F85" i="13"/>
  <c r="E85" i="13"/>
  <c r="D85" i="13"/>
  <c r="M84" i="13"/>
  <c r="L84" i="13"/>
  <c r="K84" i="13"/>
  <c r="J84" i="13"/>
  <c r="I84" i="13"/>
  <c r="H84" i="13"/>
  <c r="G84" i="13"/>
  <c r="F84" i="13"/>
  <c r="E84" i="13"/>
  <c r="D84" i="13"/>
  <c r="M83" i="13"/>
  <c r="L83" i="13"/>
  <c r="K83" i="13"/>
  <c r="J83" i="13"/>
  <c r="I83" i="13"/>
  <c r="H83" i="13"/>
  <c r="G83" i="13"/>
  <c r="F83" i="13"/>
  <c r="E83" i="13"/>
  <c r="D83" i="13"/>
  <c r="M82" i="13"/>
  <c r="L82" i="13"/>
  <c r="K82" i="13"/>
  <c r="J82" i="13"/>
  <c r="I82" i="13"/>
  <c r="H82" i="13"/>
  <c r="G82" i="13"/>
  <c r="F82" i="13"/>
  <c r="E82" i="13"/>
  <c r="D82" i="13"/>
  <c r="M81" i="13"/>
  <c r="L81" i="13"/>
  <c r="K81" i="13"/>
  <c r="J81" i="13"/>
  <c r="I81" i="13"/>
  <c r="H81" i="13"/>
  <c r="G81" i="13"/>
  <c r="F81" i="13"/>
  <c r="E81" i="13"/>
  <c r="D81" i="13"/>
  <c r="M80" i="13"/>
  <c r="L80" i="13"/>
  <c r="K80" i="13"/>
  <c r="J80" i="13"/>
  <c r="I80" i="13"/>
  <c r="H80" i="13"/>
  <c r="G80" i="13"/>
  <c r="F80" i="13"/>
  <c r="E80" i="13"/>
  <c r="D80" i="13"/>
  <c r="M79" i="13"/>
  <c r="L79" i="13"/>
  <c r="K79" i="13"/>
  <c r="J79" i="13"/>
  <c r="I79" i="13"/>
  <c r="H79" i="13"/>
  <c r="G79" i="13"/>
  <c r="F79" i="13"/>
  <c r="E79" i="13"/>
  <c r="D79" i="13"/>
  <c r="M78" i="13"/>
  <c r="L78" i="13"/>
  <c r="K78" i="13"/>
  <c r="J78" i="13"/>
  <c r="I78" i="13"/>
  <c r="H78" i="13"/>
  <c r="G78" i="13"/>
  <c r="F78" i="13"/>
  <c r="E78" i="13"/>
  <c r="D78" i="13"/>
  <c r="M77" i="13"/>
  <c r="L77" i="13"/>
  <c r="K77" i="13"/>
  <c r="J77" i="13"/>
  <c r="I77" i="13"/>
  <c r="H77" i="13"/>
  <c r="G77" i="13"/>
  <c r="F77" i="13"/>
  <c r="E77" i="13"/>
  <c r="D77" i="13"/>
  <c r="M76" i="13"/>
  <c r="L76" i="13"/>
  <c r="K76" i="13"/>
  <c r="J76" i="13"/>
  <c r="I76" i="13"/>
  <c r="H76" i="13"/>
  <c r="G76" i="13"/>
  <c r="F76" i="13"/>
  <c r="E76" i="13"/>
  <c r="D76" i="13"/>
  <c r="M75" i="13"/>
  <c r="L75" i="13"/>
  <c r="K75" i="13"/>
  <c r="J75" i="13"/>
  <c r="I75" i="13"/>
  <c r="H75" i="13"/>
  <c r="G75" i="13"/>
  <c r="F75" i="13"/>
  <c r="E75" i="13"/>
  <c r="D75" i="13"/>
  <c r="M74" i="13"/>
  <c r="L74" i="13"/>
  <c r="K74" i="13"/>
  <c r="J74" i="13"/>
  <c r="I74" i="13"/>
  <c r="H74" i="13"/>
  <c r="G74" i="13"/>
  <c r="F74" i="13"/>
  <c r="E74" i="13"/>
  <c r="D74" i="13"/>
  <c r="M73" i="13"/>
  <c r="L73" i="13"/>
  <c r="K73" i="13"/>
  <c r="J73" i="13"/>
  <c r="I73" i="13"/>
  <c r="H73" i="13"/>
  <c r="G73" i="13"/>
  <c r="F73" i="13"/>
  <c r="E73" i="13"/>
  <c r="D73" i="13"/>
  <c r="M72" i="13"/>
  <c r="L72" i="13"/>
  <c r="K72" i="13"/>
  <c r="J72" i="13"/>
  <c r="I72" i="13"/>
  <c r="H72" i="13"/>
  <c r="G72" i="13"/>
  <c r="F72" i="13"/>
  <c r="E72" i="13"/>
  <c r="D72" i="13"/>
  <c r="M71" i="13"/>
  <c r="L71" i="13"/>
  <c r="K71" i="13"/>
  <c r="J71" i="13"/>
  <c r="I71" i="13"/>
  <c r="H71" i="13"/>
  <c r="G71" i="13"/>
  <c r="F71" i="13"/>
  <c r="E71" i="13"/>
  <c r="D71" i="13"/>
  <c r="M70" i="13"/>
  <c r="L70" i="13"/>
  <c r="K70" i="13"/>
  <c r="J70" i="13"/>
  <c r="I70" i="13"/>
  <c r="H70" i="13"/>
  <c r="G70" i="13"/>
  <c r="F70" i="13"/>
  <c r="E70" i="13"/>
  <c r="D70" i="13"/>
  <c r="M69" i="13"/>
  <c r="L69" i="13"/>
  <c r="K69" i="13"/>
  <c r="J69" i="13"/>
  <c r="I69" i="13"/>
  <c r="H69" i="13"/>
  <c r="G69" i="13"/>
  <c r="F69" i="13"/>
  <c r="E69" i="13"/>
  <c r="D69" i="13"/>
  <c r="M68" i="13"/>
  <c r="L68" i="13"/>
  <c r="K68" i="13"/>
  <c r="J68" i="13"/>
  <c r="I68" i="13"/>
  <c r="H68" i="13"/>
  <c r="G68" i="13"/>
  <c r="F68" i="13"/>
  <c r="E68" i="13"/>
  <c r="D68" i="13"/>
  <c r="M67" i="13"/>
  <c r="L67" i="13"/>
  <c r="K67" i="13"/>
  <c r="J67" i="13"/>
  <c r="I67" i="13"/>
  <c r="H67" i="13"/>
  <c r="G67" i="13"/>
  <c r="F67" i="13"/>
  <c r="E67" i="13"/>
  <c r="D67" i="13"/>
  <c r="M66" i="13"/>
  <c r="L66" i="13"/>
  <c r="K66" i="13"/>
  <c r="J66" i="13"/>
  <c r="I66" i="13"/>
  <c r="H66" i="13"/>
  <c r="G66" i="13"/>
  <c r="F66" i="13"/>
  <c r="E66" i="13"/>
  <c r="D66" i="13"/>
  <c r="M65" i="13"/>
  <c r="L65" i="13"/>
  <c r="K65" i="13"/>
  <c r="J65" i="13"/>
  <c r="I65" i="13"/>
  <c r="H65" i="13"/>
  <c r="G65" i="13"/>
  <c r="F65" i="13"/>
  <c r="E65" i="13"/>
  <c r="D65" i="13"/>
  <c r="M64" i="13"/>
  <c r="L64" i="13"/>
  <c r="K64" i="13"/>
  <c r="J64" i="13"/>
  <c r="I64" i="13"/>
  <c r="H64" i="13"/>
  <c r="G64" i="13"/>
  <c r="F64" i="13"/>
  <c r="E64" i="13"/>
  <c r="D64" i="13"/>
  <c r="M63" i="13"/>
  <c r="L63" i="13"/>
  <c r="K63" i="13"/>
  <c r="J63" i="13"/>
  <c r="I63" i="13"/>
  <c r="H63" i="13"/>
  <c r="G63" i="13"/>
  <c r="F63" i="13"/>
  <c r="E63" i="13"/>
  <c r="D63" i="13"/>
  <c r="M62" i="13"/>
  <c r="L62" i="13"/>
  <c r="K62" i="13"/>
  <c r="J62" i="13"/>
  <c r="I62" i="13"/>
  <c r="H62" i="13"/>
  <c r="G62" i="13"/>
  <c r="F62" i="13"/>
  <c r="E62" i="13"/>
  <c r="D62" i="13"/>
  <c r="M61" i="13"/>
  <c r="L61" i="13"/>
  <c r="K61" i="13"/>
  <c r="J61" i="13"/>
  <c r="I61" i="13"/>
  <c r="H61" i="13"/>
  <c r="G61" i="13"/>
  <c r="F61" i="13"/>
  <c r="E61" i="13"/>
  <c r="D61" i="13"/>
  <c r="M60" i="13"/>
  <c r="L60" i="13"/>
  <c r="K60" i="13"/>
  <c r="J60" i="13"/>
  <c r="I60" i="13"/>
  <c r="H60" i="13"/>
  <c r="G60" i="13"/>
  <c r="F60" i="13"/>
  <c r="E60" i="13"/>
  <c r="D60" i="13"/>
  <c r="M59" i="13"/>
  <c r="L59" i="13"/>
  <c r="K59" i="13"/>
  <c r="J59" i="13"/>
  <c r="I59" i="13"/>
  <c r="H59" i="13"/>
  <c r="G59" i="13"/>
  <c r="F59" i="13"/>
  <c r="E59" i="13"/>
  <c r="D59" i="13"/>
  <c r="M58" i="13"/>
  <c r="L58" i="13"/>
  <c r="K58" i="13"/>
  <c r="J58" i="13"/>
  <c r="I58" i="13"/>
  <c r="H58" i="13"/>
  <c r="G58" i="13"/>
  <c r="F58" i="13"/>
  <c r="E58" i="13"/>
  <c r="D58" i="13"/>
  <c r="M57" i="13"/>
  <c r="L57" i="13"/>
  <c r="K57" i="13"/>
  <c r="J57" i="13"/>
  <c r="I57" i="13"/>
  <c r="H57" i="13"/>
  <c r="G57" i="13"/>
  <c r="F57" i="13"/>
  <c r="E57" i="13"/>
  <c r="D57" i="13"/>
  <c r="M56" i="13"/>
  <c r="L56" i="13"/>
  <c r="K56" i="13"/>
  <c r="J56" i="13"/>
  <c r="I56" i="13"/>
  <c r="H56" i="13"/>
  <c r="G56" i="13"/>
  <c r="F56" i="13"/>
  <c r="E56" i="13"/>
  <c r="D56" i="13"/>
  <c r="M55" i="13"/>
  <c r="L55" i="13"/>
  <c r="K55" i="13"/>
  <c r="J55" i="13"/>
  <c r="I55" i="13"/>
  <c r="H55" i="13"/>
  <c r="G55" i="13"/>
  <c r="F55" i="13"/>
  <c r="E55" i="13"/>
  <c r="D55" i="13"/>
  <c r="M54" i="13"/>
  <c r="L54" i="13"/>
  <c r="K54" i="13"/>
  <c r="J54" i="13"/>
  <c r="I54" i="13"/>
  <c r="H54" i="13"/>
  <c r="G54" i="13"/>
  <c r="F54" i="13"/>
  <c r="E54" i="13"/>
  <c r="D54" i="13"/>
  <c r="M53" i="13"/>
  <c r="L53" i="13"/>
  <c r="K53" i="13"/>
  <c r="J53" i="13"/>
  <c r="I53" i="13"/>
  <c r="H53" i="13"/>
  <c r="G53" i="13"/>
  <c r="F53" i="13"/>
  <c r="E53" i="13"/>
  <c r="D53" i="13"/>
  <c r="M52" i="13"/>
  <c r="L52" i="13"/>
  <c r="K52" i="13"/>
  <c r="J52" i="13"/>
  <c r="I52" i="13"/>
  <c r="H52" i="13"/>
  <c r="G52" i="13"/>
  <c r="F52" i="13"/>
  <c r="E52" i="13"/>
  <c r="D52" i="13"/>
  <c r="M51" i="13"/>
  <c r="L51" i="13"/>
  <c r="K51" i="13"/>
  <c r="J51" i="13"/>
  <c r="I51" i="13"/>
  <c r="H51" i="13"/>
  <c r="G51" i="13"/>
  <c r="F51" i="13"/>
  <c r="E51" i="13"/>
  <c r="D51" i="13"/>
  <c r="M50" i="13"/>
  <c r="L50" i="13"/>
  <c r="K50" i="13"/>
  <c r="J50" i="13"/>
  <c r="I50" i="13"/>
  <c r="H50" i="13"/>
  <c r="G50" i="13"/>
  <c r="F50" i="13"/>
  <c r="E50" i="13"/>
  <c r="D50" i="13"/>
  <c r="M49" i="13"/>
  <c r="L49" i="13"/>
  <c r="K49" i="13"/>
  <c r="J49" i="13"/>
  <c r="I49" i="13"/>
  <c r="H49" i="13"/>
  <c r="G49" i="13"/>
  <c r="F49" i="13"/>
  <c r="E49" i="13"/>
  <c r="D49" i="13"/>
  <c r="M48" i="13"/>
  <c r="L48" i="13"/>
  <c r="K48" i="13"/>
  <c r="J48" i="13"/>
  <c r="I48" i="13"/>
  <c r="H48" i="13"/>
  <c r="G48" i="13"/>
  <c r="F48" i="13"/>
  <c r="E48" i="13"/>
  <c r="D48" i="13"/>
  <c r="M47" i="13"/>
  <c r="L47" i="13"/>
  <c r="K47" i="13"/>
  <c r="J47" i="13"/>
  <c r="I47" i="13"/>
  <c r="H47" i="13"/>
  <c r="G47" i="13"/>
  <c r="F47" i="13"/>
  <c r="E47" i="13"/>
  <c r="D47" i="13"/>
  <c r="M46" i="13"/>
  <c r="L46" i="13"/>
  <c r="K46" i="13"/>
  <c r="J46" i="13"/>
  <c r="I46" i="13"/>
  <c r="H46" i="13"/>
  <c r="G46" i="13"/>
  <c r="F46" i="13"/>
  <c r="E46" i="13"/>
  <c r="D46" i="13"/>
  <c r="M45" i="13"/>
  <c r="L45" i="13"/>
  <c r="K45" i="13"/>
  <c r="J45" i="13"/>
  <c r="I45" i="13"/>
  <c r="H45" i="13"/>
  <c r="G45" i="13"/>
  <c r="F45" i="13"/>
  <c r="E45" i="13"/>
  <c r="D45" i="13"/>
  <c r="M44" i="13"/>
  <c r="L44" i="13"/>
  <c r="K44" i="13"/>
  <c r="J44" i="13"/>
  <c r="I44" i="13"/>
  <c r="H44" i="13"/>
  <c r="G44" i="13"/>
  <c r="F44" i="13"/>
  <c r="E44" i="13"/>
  <c r="D44" i="13"/>
  <c r="M43" i="13"/>
  <c r="L43" i="13"/>
  <c r="K43" i="13"/>
  <c r="J43" i="13"/>
  <c r="I43" i="13"/>
  <c r="H43" i="13"/>
  <c r="G43" i="13"/>
  <c r="F43" i="13"/>
  <c r="E43" i="13"/>
  <c r="D43" i="13"/>
  <c r="M42" i="13"/>
  <c r="L42" i="13"/>
  <c r="K42" i="13"/>
  <c r="J42" i="13"/>
  <c r="I42" i="13"/>
  <c r="H42" i="13"/>
  <c r="G42" i="13"/>
  <c r="F42" i="13"/>
  <c r="E42" i="13"/>
  <c r="D42" i="13"/>
  <c r="M41" i="13"/>
  <c r="L41" i="13"/>
  <c r="K41" i="13"/>
  <c r="J41" i="13"/>
  <c r="I41" i="13"/>
  <c r="H41" i="13"/>
  <c r="G41" i="13"/>
  <c r="F41" i="13"/>
  <c r="E41" i="13"/>
  <c r="D41" i="13"/>
  <c r="M40" i="13"/>
  <c r="L40" i="13"/>
  <c r="K40" i="13"/>
  <c r="J40" i="13"/>
  <c r="I40" i="13"/>
  <c r="H40" i="13"/>
  <c r="G40" i="13"/>
  <c r="F40" i="13"/>
  <c r="E40" i="13"/>
  <c r="D40" i="13"/>
  <c r="M39" i="13"/>
  <c r="L39" i="13"/>
  <c r="K39" i="13"/>
  <c r="J39" i="13"/>
  <c r="I39" i="13"/>
  <c r="H39" i="13"/>
  <c r="G39" i="13"/>
  <c r="F39" i="13"/>
  <c r="E39" i="13"/>
  <c r="D39" i="13"/>
  <c r="M38" i="13"/>
  <c r="L38" i="13"/>
  <c r="K38" i="13"/>
  <c r="J38" i="13"/>
  <c r="I38" i="13"/>
  <c r="H38" i="13"/>
  <c r="G38" i="13"/>
  <c r="F38" i="13"/>
  <c r="E38" i="13"/>
  <c r="D38" i="13"/>
  <c r="M37" i="13"/>
  <c r="L37" i="13"/>
  <c r="K37" i="13"/>
  <c r="J37" i="13"/>
  <c r="I37" i="13"/>
  <c r="H37" i="13"/>
  <c r="G37" i="13"/>
  <c r="F37" i="13"/>
  <c r="E37" i="13"/>
  <c r="D37" i="13"/>
  <c r="M36" i="13"/>
  <c r="L36" i="13"/>
  <c r="K36" i="13"/>
  <c r="J36" i="13"/>
  <c r="I36" i="13"/>
  <c r="H36" i="13"/>
  <c r="G36" i="13"/>
  <c r="F36" i="13"/>
  <c r="E36" i="13"/>
  <c r="D36" i="13"/>
  <c r="M35" i="13"/>
  <c r="L35" i="13"/>
  <c r="K35" i="13"/>
  <c r="J35" i="13"/>
  <c r="I35" i="13"/>
  <c r="H35" i="13"/>
  <c r="G35" i="13"/>
  <c r="F35" i="13"/>
  <c r="E35" i="13"/>
  <c r="D35" i="13"/>
  <c r="M34" i="13"/>
  <c r="L34" i="13"/>
  <c r="K34" i="13"/>
  <c r="J34" i="13"/>
  <c r="I34" i="13"/>
  <c r="H34" i="13"/>
  <c r="G34" i="13"/>
  <c r="F34" i="13"/>
  <c r="E34" i="13"/>
  <c r="D34" i="13"/>
  <c r="M33" i="13"/>
  <c r="L33" i="13"/>
  <c r="K33" i="13"/>
  <c r="J33" i="13"/>
  <c r="I33" i="13"/>
  <c r="H33" i="13"/>
  <c r="G33" i="13"/>
  <c r="F33" i="13"/>
  <c r="E33" i="13"/>
  <c r="D33" i="13"/>
  <c r="M32" i="13"/>
  <c r="L32" i="13"/>
  <c r="K32" i="13"/>
  <c r="J32" i="13"/>
  <c r="I32" i="13"/>
  <c r="H32" i="13"/>
  <c r="G32" i="13"/>
  <c r="F32" i="13"/>
  <c r="E32" i="13"/>
  <c r="D32" i="13"/>
  <c r="M31" i="13"/>
  <c r="L31" i="13"/>
  <c r="K31" i="13"/>
  <c r="J31" i="13"/>
  <c r="I31" i="13"/>
  <c r="H31" i="13"/>
  <c r="G31" i="13"/>
  <c r="F31" i="13"/>
  <c r="E31" i="13"/>
  <c r="D31" i="13"/>
  <c r="M30" i="13"/>
  <c r="L30" i="13"/>
  <c r="K30" i="13"/>
  <c r="J30" i="13"/>
  <c r="I30" i="13"/>
  <c r="H30" i="13"/>
  <c r="G30" i="13"/>
  <c r="F30" i="13"/>
  <c r="E30" i="13"/>
  <c r="D30" i="13"/>
  <c r="M29" i="13"/>
  <c r="L29" i="13"/>
  <c r="K29" i="13"/>
  <c r="J29" i="13"/>
  <c r="I29" i="13"/>
  <c r="H29" i="13"/>
  <c r="G29" i="13"/>
  <c r="F29" i="13"/>
  <c r="E29" i="13"/>
  <c r="D29" i="13"/>
  <c r="M28" i="13"/>
  <c r="L28" i="13"/>
  <c r="K28" i="13"/>
  <c r="J28" i="13"/>
  <c r="I28" i="13"/>
  <c r="H28" i="13"/>
  <c r="G28" i="13"/>
  <c r="F28" i="13"/>
  <c r="E28" i="13"/>
  <c r="D28" i="13"/>
  <c r="M27" i="13"/>
  <c r="L27" i="13"/>
  <c r="K27" i="13"/>
  <c r="J27" i="13"/>
  <c r="I27" i="13"/>
  <c r="H27" i="13"/>
  <c r="G27" i="13"/>
  <c r="F27" i="13"/>
  <c r="E27" i="13"/>
  <c r="D27" i="13"/>
  <c r="M26" i="13"/>
  <c r="L26" i="13"/>
  <c r="K26" i="13"/>
  <c r="J26" i="13"/>
  <c r="I26" i="13"/>
  <c r="H26" i="13"/>
  <c r="G26" i="13"/>
  <c r="F26" i="13"/>
  <c r="E26" i="13"/>
  <c r="D26" i="13"/>
  <c r="M25" i="13"/>
  <c r="L25" i="13"/>
  <c r="K25" i="13"/>
  <c r="J25" i="13"/>
  <c r="I25" i="13"/>
  <c r="H25" i="13"/>
  <c r="G25" i="13"/>
  <c r="F25" i="13"/>
  <c r="E25" i="13"/>
  <c r="D25" i="13"/>
  <c r="A25" i="13"/>
  <c r="M24" i="13"/>
  <c r="L24" i="13"/>
  <c r="K24" i="13"/>
  <c r="J24" i="13"/>
  <c r="I24" i="13"/>
  <c r="H24" i="13"/>
  <c r="G24" i="13"/>
  <c r="F24" i="13"/>
  <c r="E24" i="13"/>
  <c r="D24" i="13"/>
  <c r="M23" i="13"/>
  <c r="L23" i="13"/>
  <c r="K23" i="13"/>
  <c r="J23" i="13"/>
  <c r="I23" i="13"/>
  <c r="H23" i="13"/>
  <c r="G23" i="13"/>
  <c r="F23" i="13"/>
  <c r="E23" i="13"/>
  <c r="D23" i="13"/>
  <c r="A23" i="13"/>
  <c r="M22" i="13"/>
  <c r="L22" i="13"/>
  <c r="K22" i="13"/>
  <c r="J22" i="13"/>
  <c r="I22" i="13"/>
  <c r="H22" i="13"/>
  <c r="G22" i="13"/>
  <c r="F22" i="13"/>
  <c r="E22" i="13"/>
  <c r="D22" i="13"/>
  <c r="M21" i="13"/>
  <c r="L21" i="13"/>
  <c r="K21" i="13"/>
  <c r="J21" i="13"/>
  <c r="I21" i="13"/>
  <c r="H21" i="13"/>
  <c r="G21" i="13"/>
  <c r="F21" i="13"/>
  <c r="E21" i="13"/>
  <c r="D21" i="13"/>
  <c r="A21" i="13"/>
  <c r="M20" i="13"/>
  <c r="L20" i="13"/>
  <c r="K20" i="13"/>
  <c r="J20" i="13"/>
  <c r="I20" i="13"/>
  <c r="H20" i="13"/>
  <c r="G20" i="13"/>
  <c r="F20" i="13"/>
  <c r="E20" i="13"/>
  <c r="D20" i="13"/>
  <c r="M19" i="13"/>
  <c r="L19" i="13"/>
  <c r="K19" i="13"/>
  <c r="J19" i="13"/>
  <c r="I19" i="13"/>
  <c r="H19" i="13"/>
  <c r="G19" i="13"/>
  <c r="F19" i="13"/>
  <c r="E19" i="13"/>
  <c r="D19" i="13"/>
  <c r="A19" i="13"/>
  <c r="M18" i="13"/>
  <c r="L18" i="13"/>
  <c r="K18" i="13"/>
  <c r="J18" i="13"/>
  <c r="I18" i="13"/>
  <c r="H18" i="13"/>
  <c r="G18" i="13"/>
  <c r="F18" i="13"/>
  <c r="E18" i="13"/>
  <c r="D18" i="13"/>
  <c r="M17" i="13"/>
  <c r="L17" i="13"/>
  <c r="K17" i="13"/>
  <c r="J17" i="13"/>
  <c r="I17" i="13"/>
  <c r="H17" i="13"/>
  <c r="G17" i="13"/>
  <c r="F17" i="13"/>
  <c r="E17" i="13"/>
  <c r="D17" i="13"/>
  <c r="A17" i="13"/>
  <c r="M16" i="13"/>
  <c r="L16" i="13"/>
  <c r="K16" i="13"/>
  <c r="J16" i="13"/>
  <c r="I16" i="13"/>
  <c r="H16" i="13"/>
  <c r="G16" i="13"/>
  <c r="F16" i="13"/>
  <c r="E16" i="13"/>
  <c r="D16" i="13"/>
  <c r="M15" i="13"/>
  <c r="L15" i="13"/>
  <c r="K15" i="13"/>
  <c r="J15" i="13"/>
  <c r="I15" i="13"/>
  <c r="H15" i="13"/>
  <c r="G15" i="13"/>
  <c r="F15" i="13"/>
  <c r="E15" i="13"/>
  <c r="D15" i="13"/>
  <c r="A15" i="13"/>
  <c r="M14" i="13"/>
  <c r="L14" i="13"/>
  <c r="K14" i="13"/>
  <c r="J14" i="13"/>
  <c r="I14" i="13"/>
  <c r="H14" i="13"/>
  <c r="G14" i="13"/>
  <c r="F14" i="13"/>
  <c r="E14" i="13"/>
  <c r="D14" i="13"/>
  <c r="M13" i="13"/>
  <c r="L13" i="13"/>
  <c r="K13" i="13"/>
  <c r="J13" i="13"/>
  <c r="I13" i="13"/>
  <c r="H13" i="13"/>
  <c r="G13" i="13"/>
  <c r="F13" i="13"/>
  <c r="E13" i="13"/>
  <c r="D13" i="13"/>
  <c r="A13" i="13"/>
  <c r="M12" i="13"/>
  <c r="L12" i="13"/>
  <c r="K12" i="13"/>
  <c r="J12" i="13"/>
  <c r="I12" i="13"/>
  <c r="H12" i="13"/>
  <c r="G12" i="13"/>
  <c r="F12" i="13"/>
  <c r="E12" i="13"/>
  <c r="D12" i="13"/>
  <c r="M11" i="13"/>
  <c r="L11" i="13"/>
  <c r="K11" i="13"/>
  <c r="J11" i="13"/>
  <c r="I11" i="13"/>
  <c r="H11" i="13"/>
  <c r="G11" i="13"/>
  <c r="F11" i="13"/>
  <c r="E11" i="13"/>
  <c r="D11" i="13"/>
  <c r="A11" i="13"/>
  <c r="M10" i="13"/>
  <c r="L10" i="13"/>
  <c r="K10" i="13"/>
  <c r="J10" i="13"/>
  <c r="I10" i="13"/>
  <c r="H10" i="13"/>
  <c r="G10" i="13"/>
  <c r="F10" i="13"/>
  <c r="E10" i="13"/>
  <c r="D10" i="13"/>
  <c r="M9" i="13"/>
  <c r="L9" i="13"/>
  <c r="K9" i="13"/>
  <c r="J9" i="13"/>
  <c r="I9" i="13"/>
  <c r="H9" i="13"/>
  <c r="G9" i="13"/>
  <c r="F9" i="13"/>
  <c r="E9" i="13"/>
  <c r="D9" i="13"/>
  <c r="A9" i="13"/>
  <c r="M8" i="13"/>
  <c r="L8" i="13"/>
  <c r="K8" i="13"/>
  <c r="J8" i="13"/>
  <c r="I8" i="13"/>
  <c r="H8" i="13"/>
  <c r="G8" i="13"/>
  <c r="F8" i="13"/>
  <c r="E8" i="13"/>
  <c r="D8" i="13"/>
  <c r="M7" i="13"/>
  <c r="L7" i="13"/>
  <c r="K7" i="13"/>
  <c r="J7" i="13"/>
  <c r="I7" i="13"/>
  <c r="H7" i="13"/>
  <c r="G7" i="13"/>
  <c r="F7" i="13"/>
  <c r="E7" i="13"/>
  <c r="D7" i="13"/>
  <c r="A7" i="13"/>
  <c r="M6" i="13"/>
  <c r="L6" i="13"/>
  <c r="K6" i="13"/>
  <c r="J6" i="13"/>
  <c r="I6" i="13"/>
  <c r="H6" i="13"/>
  <c r="G6" i="13"/>
  <c r="F6" i="13"/>
  <c r="E6" i="13"/>
  <c r="D6" i="13"/>
  <c r="M5" i="13"/>
  <c r="L5" i="13"/>
  <c r="K5" i="13"/>
  <c r="J5" i="13"/>
  <c r="I5" i="13"/>
  <c r="H5" i="13"/>
  <c r="G5" i="13"/>
  <c r="F5" i="13"/>
  <c r="E5" i="13"/>
  <c r="D5" i="13"/>
  <c r="A5" i="13"/>
  <c r="A3" i="13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1" i="12"/>
  <c r="G60" i="12"/>
  <c r="F60" i="12"/>
  <c r="G59" i="12"/>
  <c r="F59" i="12"/>
  <c r="G58" i="12"/>
  <c r="F58" i="12"/>
  <c r="G57" i="12"/>
  <c r="F57" i="12"/>
  <c r="G56" i="12"/>
  <c r="F56" i="12"/>
  <c r="G55" i="12"/>
  <c r="F55" i="12"/>
  <c r="G54" i="12"/>
  <c r="F54" i="12"/>
  <c r="G53" i="12"/>
  <c r="F53" i="12"/>
  <c r="G52" i="12"/>
  <c r="F52" i="12"/>
  <c r="G51" i="12"/>
  <c r="F51" i="12"/>
  <c r="G50" i="12"/>
  <c r="F50" i="12"/>
  <c r="G49" i="12"/>
  <c r="F49" i="12"/>
  <c r="G48" i="12"/>
  <c r="F48" i="12"/>
  <c r="G47" i="12"/>
  <c r="F47" i="12"/>
  <c r="G46" i="12"/>
  <c r="F46" i="12"/>
  <c r="G45" i="12"/>
  <c r="F45" i="12"/>
  <c r="G44" i="12"/>
  <c r="F44" i="12"/>
  <c r="G43" i="12"/>
  <c r="F43" i="12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6" i="12"/>
  <c r="F16" i="12"/>
  <c r="G15" i="12"/>
  <c r="F15" i="12"/>
  <c r="G12" i="12"/>
  <c r="F12" i="12"/>
  <c r="G11" i="12"/>
  <c r="F11" i="12"/>
  <c r="G8" i="12"/>
  <c r="F8" i="12"/>
  <c r="G7" i="12"/>
  <c r="F7" i="12"/>
  <c r="H60" i="18" l="1"/>
  <c r="G60" i="18" s="1"/>
  <c r="G63" i="18"/>
  <c r="G59" i="18"/>
  <c r="G64" i="18"/>
  <c r="G62" i="18"/>
  <c r="G61" i="18"/>
</calcChain>
</file>

<file path=xl/comments1.xml><?xml version="1.0" encoding="utf-8"?>
<comments xmlns="http://schemas.openxmlformats.org/spreadsheetml/2006/main">
  <authors>
    <author>lilianaj</author>
  </authors>
  <commentList>
    <comment ref="A101" authorId="0" shapeId="0">
      <text>
        <r>
          <rPr>
            <b/>
            <sz val="8"/>
            <color indexed="81"/>
            <rFont val="Tahoma"/>
            <family val="2"/>
          </rPr>
          <t>lilianaj: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conferir com notas no texto.</t>
        </r>
      </text>
    </comment>
  </commentList>
</comments>
</file>

<file path=xl/sharedStrings.xml><?xml version="1.0" encoding="utf-8"?>
<sst xmlns="http://schemas.openxmlformats.org/spreadsheetml/2006/main" count="1891" uniqueCount="209">
  <si>
    <r>
      <t xml:space="preserve">(2) Ver metodologia apresentada no item </t>
    </r>
    <r>
      <rPr>
        <sz val="10"/>
        <color rgb="FFFF0000"/>
        <rFont val="Calibri"/>
        <family val="2"/>
        <scheme val="minor"/>
      </rPr>
      <t>2.6</t>
    </r>
    <r>
      <rPr>
        <sz val="10"/>
        <color indexed="8"/>
        <rFont val="Calibri"/>
        <family val="2"/>
        <scheme val="minor"/>
      </rPr>
      <t xml:space="preserve"> deste relatório.</t>
    </r>
  </si>
  <si>
    <t>(1) Gasolina C : 78% + 22% Etanol anidro (v/v).</t>
  </si>
  <si>
    <t>nd - não disponível.</t>
  </si>
  <si>
    <t>NOTAS:</t>
  </si>
  <si>
    <t>nd</t>
  </si>
  <si>
    <t>L5</t>
  </si>
  <si>
    <t>Gasolina C</t>
  </si>
  <si>
    <t>L4</t>
  </si>
  <si>
    <t>Etanol</t>
  </si>
  <si>
    <r>
      <t>CH</t>
    </r>
    <r>
      <rPr>
        <b/>
        <vertAlign val="subscript"/>
        <sz val="10"/>
        <color indexed="9"/>
        <rFont val="Calibri"/>
        <family val="2"/>
      </rPr>
      <t>4</t>
    </r>
    <r>
      <rPr>
        <b/>
        <sz val="10"/>
        <color indexed="9"/>
        <rFont val="Calibri"/>
        <family val="2"/>
      </rPr>
      <t xml:space="preserve"> (2) (g/km)</t>
    </r>
  </si>
  <si>
    <t>NMHC (g/km)</t>
  </si>
  <si>
    <t>Total (g/km)</t>
  </si>
  <si>
    <t>MP (g/km)</t>
  </si>
  <si>
    <r>
      <t>CO</t>
    </r>
    <r>
      <rPr>
        <b/>
        <vertAlign val="subscript"/>
        <sz val="10"/>
        <color indexed="9"/>
        <rFont val="Calibri"/>
        <family val="2"/>
      </rPr>
      <t xml:space="preserve">2   </t>
    </r>
    <r>
      <rPr>
        <b/>
        <sz val="10"/>
        <color indexed="9"/>
        <rFont val="Calibri"/>
        <family val="2"/>
      </rPr>
      <t>(g/km)</t>
    </r>
  </si>
  <si>
    <t>RCHO (g/km)</t>
  </si>
  <si>
    <t>NOx (g/km)</t>
  </si>
  <si>
    <t>HC</t>
  </si>
  <si>
    <t>CO (g/km)</t>
  </si>
  <si>
    <t>Fase Proconve</t>
  </si>
  <si>
    <t>Combustível (1)</t>
  </si>
  <si>
    <t>Ano</t>
  </si>
  <si>
    <t>L3</t>
  </si>
  <si>
    <t>L2</t>
  </si>
  <si>
    <t>L1</t>
  </si>
  <si>
    <t xml:space="preserve"> Fator de emissão de veículos leves novos</t>
  </si>
  <si>
    <t>nd: não disponível</t>
  </si>
  <si>
    <t>Até 2011 parte dos modelos que utilizam motores do ciclo diesel foram ensaiados como pesados. Os resutados se encontram no anexo N.</t>
  </si>
  <si>
    <t>A partir de 2002 os valores foram obtidos a partir dos Relatórios de Valores de Emissão da Produção (RVEP) e ponderados pelos Relatórios de Vendas anuais.</t>
  </si>
  <si>
    <t xml:space="preserve">Em 2001 valores obtidos a partir dos resultados das emissões da homologação dos veículos ponderados pelos Relatórios de Vendas Anuais. </t>
  </si>
  <si>
    <t>Em 2000 foram utilizados valores dos Relatórios de Ensaios de Emissões ponderados pelos Relatórios de Vendas Anuais.</t>
  </si>
  <si>
    <t>Diesel</t>
  </si>
  <si>
    <t>Combustível</t>
  </si>
  <si>
    <t xml:space="preserve"> Fator de emissão de comerciais leves novos</t>
  </si>
  <si>
    <t>Categoria</t>
  </si>
  <si>
    <t>CO</t>
  </si>
  <si>
    <t>NOx</t>
  </si>
  <si>
    <t>MP</t>
  </si>
  <si>
    <t xml:space="preserve">Fase Proconve </t>
  </si>
  <si>
    <t>Consumo (1)</t>
  </si>
  <si>
    <t>(g/kWh)</t>
  </si>
  <si>
    <t>(g/km)</t>
  </si>
  <si>
    <t>(g diesel/kWh)</t>
  </si>
  <si>
    <t>P5</t>
  </si>
  <si>
    <t>P2</t>
  </si>
  <si>
    <t>P3</t>
  </si>
  <si>
    <t>P4</t>
  </si>
  <si>
    <t>P4/P5</t>
  </si>
  <si>
    <t>Nota:</t>
  </si>
  <si>
    <t>(1) Os valores de consumo específico, obtidos a partir dos dados de RVEP em 2011, foram retroagidos até 2006, em substituição ao  valor padrão estabelecido pelo 1º Inventário Nacional.</t>
  </si>
  <si>
    <t>Status</t>
  </si>
  <si>
    <t>CO    (g/km)</t>
  </si>
  <si>
    <t>HC    (g/km)</t>
  </si>
  <si>
    <t>RCHO (g/km) (1)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</si>
  <si>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>2</t>
    </r>
    <r>
      <rPr>
        <b/>
        <sz val="10"/>
        <color indexed="9"/>
        <rFont val="Calibri"/>
        <family val="2"/>
        <scheme val="minor"/>
      </rPr>
      <t xml:space="preserve"> (g/km)</t>
    </r>
  </si>
  <si>
    <t>2002 (2)</t>
  </si>
  <si>
    <t>Antes conversão</t>
  </si>
  <si>
    <t>Após conversão</t>
  </si>
  <si>
    <t>GNV</t>
  </si>
  <si>
    <t>2003 (3)</t>
  </si>
  <si>
    <t>2004 (4)</t>
  </si>
  <si>
    <t>Álcool</t>
  </si>
  <si>
    <t>2005 (5)</t>
  </si>
  <si>
    <t>2006 (6)</t>
  </si>
  <si>
    <t>2007 (7)</t>
  </si>
  <si>
    <t>Notas:</t>
  </si>
  <si>
    <t>Conforme a Resolução CONAMA nº 291/01 e Instrução Normativa do IBAMA nº 15/02 ensaiados segundo a NBR 6601.</t>
  </si>
  <si>
    <t>(1) Aldeídos totais.</t>
  </si>
  <si>
    <t>(2) Valores típicos de 21 fabricantes de kits para conversão. Após a conversão, apenas quatro fabricantes atendiam aos limites do PROCONVE.</t>
  </si>
  <si>
    <t>(3) Valores médios de homologação (CAGN) de 16 fabricantes de kits para conversão. Todos atendem aos limites do PROCONVE.</t>
  </si>
  <si>
    <t>(4) Valores médios de homologação (CAGN) de 14 fabricantes de kits para conversão de veículos a gasolina e de 3 para álcool. Todos atendem aos limites do PROCONVE.</t>
  </si>
  <si>
    <t>(5) Valores médios de homologação (CAGN) de 14 fabricantes de kits para conversão de veículos a gasolina.</t>
  </si>
  <si>
    <t>(6) Valores médios de homologação (CAGN) de 5 fabricantes de kits para conversão de veículos a gasolina.</t>
  </si>
  <si>
    <t>(7) Valores médios de homologação (CAGN) de 2 fabricantes de kits para conversão de veículos a gasolina.</t>
  </si>
  <si>
    <t>CO (g/kWh)</t>
  </si>
  <si>
    <t>HC (g/kWh)</t>
  </si>
  <si>
    <t>NOx (g/kWh)</t>
  </si>
  <si>
    <t>MP (g/kWh)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</si>
  <si>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 xml:space="preserve">2 </t>
    </r>
    <r>
      <rPr>
        <b/>
        <sz val="10"/>
        <color indexed="9"/>
        <rFont val="Calibri"/>
        <family val="2"/>
        <scheme val="minor"/>
      </rPr>
      <t>(g/kWh)</t>
    </r>
  </si>
  <si>
    <r>
      <t>NH</t>
    </r>
    <r>
      <rPr>
        <b/>
        <vertAlign val="subscript"/>
        <sz val="10"/>
        <color indexed="9"/>
        <rFont val="Calibri"/>
        <family val="2"/>
        <scheme val="minor"/>
      </rPr>
      <t xml:space="preserve">3 </t>
    </r>
    <r>
      <rPr>
        <b/>
        <sz val="10"/>
        <color indexed="9"/>
        <rFont val="Calibri"/>
        <family val="2"/>
        <scheme val="minor"/>
      </rPr>
      <t>(ppm)</t>
    </r>
  </si>
  <si>
    <r>
      <t>Consumo</t>
    </r>
    <r>
      <rPr>
        <b/>
        <vertAlign val="superscript"/>
        <sz val="10"/>
        <color indexed="9"/>
        <rFont val="Calibri"/>
        <family val="2"/>
        <scheme val="minor"/>
      </rPr>
      <t xml:space="preserve"> </t>
    </r>
    <r>
      <rPr>
        <b/>
        <sz val="10"/>
        <color indexed="9"/>
        <rFont val="Calibri"/>
        <family val="2"/>
        <scheme val="minor"/>
      </rPr>
      <t>(1) (gdiesel/kWh)</t>
    </r>
  </si>
  <si>
    <t>até 1999</t>
  </si>
  <si>
    <t>P2/P3/P4</t>
  </si>
  <si>
    <t>2000-2001</t>
  </si>
  <si>
    <t>P3/P4</t>
  </si>
  <si>
    <t>2002-2003</t>
  </si>
  <si>
    <t>2004-2005 (2)</t>
  </si>
  <si>
    <t>Caminhões</t>
  </si>
  <si>
    <t>Semileves</t>
  </si>
  <si>
    <t>Leves</t>
  </si>
  <si>
    <t>Médios</t>
  </si>
  <si>
    <t>Semipesados</t>
  </si>
  <si>
    <t>Pesados</t>
  </si>
  <si>
    <t>Ônibus</t>
  </si>
  <si>
    <t>Urbanos</t>
  </si>
  <si>
    <t>Micro-ônibus</t>
  </si>
  <si>
    <t>Rodoviários</t>
  </si>
  <si>
    <t>P6 (3)</t>
  </si>
  <si>
    <t>P7</t>
  </si>
  <si>
    <t>2014 (4)</t>
  </si>
  <si>
    <t>A partir de 2006 os valores foram obtidos dos Relatórios de Valores de Emissão da Produção (RVEP) e ponderados pelos Relatórios de Vendas anuais</t>
  </si>
  <si>
    <t>(1) Para os dados de consumo específico anteriores a 2006 , foram utilizados os dados do 1º Inventário Nacional. De 2006 a 2010 foram utilizados os dados calculados em 2011 a partir dos dados de RVEP.</t>
  </si>
  <si>
    <t>(2) Valores médios das fases P4 e P5 publicados no RQA 2008.</t>
  </si>
  <si>
    <t>(3) Fase inviabilizada pela indisponibilidade do diesel com baixo teor de enxofre.</t>
  </si>
  <si>
    <t>(4) Por indisponibilidade de dados os valores de 2013 foram repetidos em 2014.</t>
  </si>
  <si>
    <t>2004-2005</t>
  </si>
  <si>
    <t>P6 (1)</t>
  </si>
  <si>
    <t>2014 (2)</t>
  </si>
  <si>
    <t xml:space="preserve">Até 2003 os valores foram obtidos do 1º Inventário Nacional. </t>
  </si>
  <si>
    <t>De 2004 a 2005 valores médios das fases P4 e P5 publicados no RQA 2008 e a partir de 2006 obtidos dos RVEP e ponderados pelos Relatórios de Vendas anuais em g/kwh e convertidos para g/km.</t>
  </si>
  <si>
    <t>Os valores de consumo específicos utilizados na converão foram alterados conforme Nota 1 do Apêndice R.</t>
  </si>
  <si>
    <t>(1) Fase inviabilizada pela indisponibilidade do diesel com baixo teor de enxofre.</t>
  </si>
  <si>
    <t>(2) Por indisponibilidade de dados os valores de 2013 foram repetidos em 2014.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</si>
  <si>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>2</t>
    </r>
  </si>
  <si>
    <t>Autonomia</t>
  </si>
  <si>
    <t>(g/Km)</t>
  </si>
  <si>
    <t>(km/l)</t>
  </si>
  <si>
    <t>M1</t>
  </si>
  <si>
    <t>Gasolina</t>
  </si>
  <si>
    <t>M2</t>
  </si>
  <si>
    <t>M3</t>
  </si>
  <si>
    <t>&gt; 150 cc</t>
  </si>
  <si>
    <t xml:space="preserve">De 2003 a 2009 valores obtidos pelas médias de homologação. </t>
  </si>
  <si>
    <t>Em 2010 e 2011 calculados considerando os valores de homologação ponderados pelas vendas.</t>
  </si>
  <si>
    <t>A partir de 2012, valores obtidos a partir dos Relatórios de Valores de Emissão da Produção (RVEP) e ponderados pelos Relatórios de Vendas anuais.</t>
  </si>
  <si>
    <t>Por falta de dados dispoíveis em 2014 foram repetidos os fatores de emissão de 2013</t>
  </si>
  <si>
    <t>Fator de emissão de motocicletas e similares</t>
  </si>
  <si>
    <t>Ano Modelo</t>
  </si>
  <si>
    <t>Temperatura: 20 - 35°C</t>
  </si>
  <si>
    <t>Temperatura: 10 - 25°C</t>
  </si>
  <si>
    <t>Temperatura: 0 - 15°C</t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</si>
  <si>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d </t>
    </r>
    <r>
      <rPr>
        <b/>
        <sz val="10"/>
        <color indexed="9"/>
        <rFont val="Calibri"/>
        <family val="2"/>
        <scheme val="minor"/>
      </rPr>
      <t>(1)   (g/dia)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</si>
  <si>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s </t>
    </r>
    <r>
      <rPr>
        <b/>
        <sz val="10"/>
        <color indexed="9"/>
        <rFont val="Calibri"/>
        <family val="2"/>
        <scheme val="minor"/>
      </rPr>
      <t>(2)</t>
    </r>
    <r>
      <rPr>
        <b/>
        <vertAlign val="superscript"/>
        <sz val="10"/>
        <color indexed="9"/>
        <rFont val="Calibri"/>
        <family val="2"/>
        <scheme val="minor"/>
      </rPr>
      <t xml:space="preserve">   </t>
    </r>
    <r>
      <rPr>
        <b/>
        <sz val="10"/>
        <color indexed="9"/>
        <rFont val="Calibri"/>
        <family val="2"/>
        <scheme val="minor"/>
      </rPr>
      <t>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</si>
  <si>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r </t>
    </r>
    <r>
      <rPr>
        <b/>
        <sz val="10"/>
        <color indexed="9"/>
        <rFont val="Calibri"/>
        <family val="2"/>
        <scheme val="minor"/>
      </rPr>
      <t>(3)   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</si>
  <si>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>d</t>
    </r>
    <r>
      <rPr>
        <b/>
        <sz val="10"/>
        <color indexed="9"/>
        <rFont val="Calibri"/>
        <family val="2"/>
        <scheme val="minor"/>
      </rPr>
      <t xml:space="preserve">   (g/dia)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</si>
  <si>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s  </t>
    </r>
    <r>
      <rPr>
        <b/>
        <sz val="10"/>
        <color indexed="9"/>
        <rFont val="Calibri"/>
        <family val="2"/>
        <scheme val="minor"/>
      </rPr>
      <t xml:space="preserve"> 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</si>
  <si>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r   </t>
    </r>
    <r>
      <rPr>
        <b/>
        <sz val="10"/>
        <color indexed="9"/>
        <rFont val="Calibri"/>
        <family val="2"/>
        <scheme val="minor"/>
      </rPr>
      <t>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</si>
  <si>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d  </t>
    </r>
    <r>
      <rPr>
        <b/>
        <sz val="10"/>
        <color indexed="9"/>
        <rFont val="Calibri"/>
        <family val="2"/>
        <scheme val="minor"/>
      </rPr>
      <t xml:space="preserve"> (g/dia)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</si>
  <si>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>s</t>
    </r>
    <r>
      <rPr>
        <b/>
        <sz val="10"/>
        <color indexed="9"/>
        <rFont val="Calibri"/>
        <family val="2"/>
        <scheme val="minor"/>
      </rPr>
      <t xml:space="preserve">   (g/viag)</t>
    </r>
  </si>
  <si>
    <t>Até 1989</t>
  </si>
  <si>
    <t>Etanol Hidratado</t>
  </si>
  <si>
    <r>
      <t>N</t>
    </r>
    <r>
      <rPr>
        <b/>
        <vertAlign val="subscript"/>
        <sz val="10"/>
        <color indexed="9"/>
        <rFont val="Calibri"/>
        <family val="2"/>
        <scheme val="minor"/>
      </rPr>
      <t>2</t>
    </r>
    <r>
      <rPr>
        <b/>
        <sz val="10"/>
        <color indexed="9"/>
        <rFont val="Calibri"/>
        <family val="2"/>
        <scheme val="minor"/>
      </rPr>
      <t>O (g/km) (3)</t>
    </r>
  </si>
  <si>
    <t>Autonomia  (km/L) (4)</t>
  </si>
  <si>
    <t>Até 1982</t>
  </si>
  <si>
    <t>PP</t>
  </si>
  <si>
    <t>2007 (5)</t>
  </si>
  <si>
    <t>L5/L6</t>
  </si>
  <si>
    <t>L6</t>
  </si>
  <si>
    <t xml:space="preserve">A partir de 2006 valores obtidos dos Relatórios de Valores de Emissão da Produção (RVEP) e ponderados pelos Relatórios de Vendas anuais </t>
  </si>
  <si>
    <t>(3) Dados não são obtidos em ensaios de emissão, mas calculados conforme metodologia.</t>
  </si>
  <si>
    <t>(4) De 2002 a 2010 valores calculados a partir dos fatores de emissão médios de CO2, CO e HC. A partir de 2011 valores obtidos a partir dos Relatórios de Valores de Emissão da Produção (RVEP) e ponderados pelos Relatórios de Vendas anuais.</t>
  </si>
  <si>
    <t>(5) Repetidos os valores de 2006.</t>
  </si>
  <si>
    <r>
      <t>N</t>
    </r>
    <r>
      <rPr>
        <b/>
        <vertAlign val="subscript"/>
        <sz val="10"/>
        <color theme="0"/>
        <rFont val="Calibri"/>
        <family val="2"/>
        <scheme val="minor"/>
      </rPr>
      <t>2</t>
    </r>
    <r>
      <rPr>
        <b/>
        <sz val="10"/>
        <color theme="0"/>
        <rFont val="Calibri"/>
        <family val="2"/>
        <scheme val="minor"/>
      </rPr>
      <t>O    (g/km) (3)</t>
    </r>
  </si>
  <si>
    <t>Autonomia (km/L) (4)</t>
  </si>
  <si>
    <t>Até 1995: FE baseados em dados de homologação. Os valores de CO2 foram calculados a partir dos valores de emissão de CO, THC e autonomia, conforme norma NBR 7024:2010. Os valores de autonomia foram arbitrados pela CETESB.</t>
  </si>
  <si>
    <t>(2) Ver metodologia apresentada no item 2.5 deste relatório.</t>
  </si>
  <si>
    <t>(3) Dados não são obtidos em ensaios de emissão, mas calculados conforme metodologia indicada no IPCC.</t>
  </si>
  <si>
    <t>(4) De 2009 a 2010 valores calculados a partir dos fatores de emissão médios de CO2, CO e HC. A partir de 2011 valores obtidos a partir dos Relatórios de Valores de Emissão da Produção (RVEP) e ponderados pelos Relatórios de Vendas anuais. Até 1995 valores arbitrados pela CETESB.</t>
  </si>
  <si>
    <t>(5) Valores corrigido em 11 de outubro de 2016.</t>
  </si>
  <si>
    <t>A partir de 2012 todos os comerciais leves que utilizam motores do ciclo Diesel foram ensaiados como leves e os respectivos fatores de emissão estão no APÊNDICE M.</t>
  </si>
  <si>
    <t xml:space="preserve">Fator de emissão de comerciais leves novos do ciclo diesel ensaiados como pesado </t>
  </si>
  <si>
    <t>Fator de emissão e consumo de motores do ciclo diesel em g/kWh</t>
  </si>
  <si>
    <r>
      <t>CH</t>
    </r>
    <r>
      <rPr>
        <b/>
        <vertAlign val="subscript"/>
        <sz val="10"/>
        <color theme="0"/>
        <rFont val="Calibri"/>
        <family val="2"/>
        <scheme val="minor"/>
      </rPr>
      <t>4</t>
    </r>
  </si>
  <si>
    <r>
      <t>N</t>
    </r>
    <r>
      <rPr>
        <b/>
        <vertAlign val="subscript"/>
        <sz val="10"/>
        <color theme="0"/>
        <rFont val="Calibri"/>
        <family val="2"/>
        <scheme val="minor"/>
      </rPr>
      <t>2</t>
    </r>
    <r>
      <rPr>
        <b/>
        <sz val="10"/>
        <color theme="0"/>
        <rFont val="Calibri"/>
        <family val="2"/>
        <scheme val="minor"/>
      </rPr>
      <t>O</t>
    </r>
  </si>
  <si>
    <t>Classificação</t>
  </si>
  <si>
    <t>Fase Promot</t>
  </si>
  <si>
    <t>NMHC</t>
  </si>
  <si>
    <r>
      <t>CH</t>
    </r>
    <r>
      <rPr>
        <b/>
        <sz val="8"/>
        <color indexed="9"/>
        <rFont val="Calibri"/>
        <family val="2"/>
        <scheme val="minor"/>
      </rPr>
      <t>4</t>
    </r>
  </si>
  <si>
    <r>
      <t>N</t>
    </r>
    <r>
      <rPr>
        <b/>
        <vertAlign val="subscript"/>
        <sz val="10"/>
        <color indexed="9"/>
        <rFont val="Calibri"/>
        <family val="2"/>
        <scheme val="minor"/>
      </rPr>
      <t>2</t>
    </r>
    <r>
      <rPr>
        <b/>
        <sz val="10"/>
        <color indexed="9"/>
        <rFont val="Calibri"/>
        <family val="2"/>
        <scheme val="minor"/>
      </rPr>
      <t>O</t>
    </r>
  </si>
  <si>
    <t>≤ 150 cc</t>
  </si>
  <si>
    <t>&gt;150 e ≤ 500 cc</t>
  </si>
  <si>
    <t>≥ 501 cc</t>
  </si>
  <si>
    <t>&gt;150 e  ≤ 500 cc</t>
  </si>
  <si>
    <t>M4</t>
  </si>
  <si>
    <t>Os valores de NMHC e CH4 foram obtidos a partir da proporção informada na Tabela 2. Considerou-se as motos produzidas anteriormente a 2009 como sem catalisador e com catalisador após 2009.</t>
  </si>
  <si>
    <t xml:space="preserve"> Fator de emissão de veículos pesados com motores do ciclo Diesel em g/km</t>
  </si>
  <si>
    <t>Fator de emissão de veículos convertidos para uso GNV</t>
  </si>
  <si>
    <t>Comercias Leves e Leves</t>
  </si>
  <si>
    <t>Comerciais Leves</t>
  </si>
  <si>
    <t xml:space="preserve"> Fator de emissão evaporativa de veículos leves e comerciais leves do ciclo Otto</t>
  </si>
  <si>
    <t>2015 (5)</t>
  </si>
  <si>
    <t>2015 (3)</t>
  </si>
  <si>
    <t>Automóveis e Comercias Leves</t>
  </si>
  <si>
    <t>Automóveis</t>
  </si>
  <si>
    <t>Automóveis e omercias Leves</t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</si>
  <si>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-Gasol.C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</si>
  <si>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-Etanol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</si>
  <si>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-Gasolina</t>
    </r>
  </si>
  <si>
    <t>De 2010 a 2016 - valores modificados com relação às publicações em anos anteriores.</t>
  </si>
  <si>
    <r>
      <t>CO</t>
    </r>
    <r>
      <rPr>
        <b/>
        <vertAlign val="subscript"/>
        <sz val="10"/>
        <color indexed="9"/>
        <rFont val="Calibri"/>
        <family val="2"/>
      </rPr>
      <t xml:space="preserve">2 </t>
    </r>
    <r>
      <rPr>
        <b/>
        <sz val="10"/>
        <color indexed="9"/>
        <rFont val="Calibri"/>
        <family val="2"/>
      </rPr>
      <t>(g/km)</t>
    </r>
  </si>
  <si>
    <r>
      <t>CH</t>
    </r>
    <r>
      <rPr>
        <b/>
        <vertAlign val="subscript"/>
        <sz val="10"/>
        <color indexed="9"/>
        <rFont val="Calibri"/>
        <family val="2"/>
        <scheme val="minor"/>
      </rPr>
      <t>4</t>
    </r>
    <r>
      <rPr>
        <b/>
        <sz val="10"/>
        <color indexed="9"/>
        <rFont val="Calibri"/>
        <family val="2"/>
        <scheme val="minor"/>
      </rPr>
      <t xml:space="preserve">   (g/km) (2)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</si>
  <si>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-Gasolina C</t>
    </r>
  </si>
  <si>
    <t xml:space="preserve">Notas: </t>
  </si>
  <si>
    <t>(5) De 2006 a 2016 - valores modificados com relação às publicações em anos anteriores.</t>
  </si>
  <si>
    <t>(3) De 2006 a 2016 - valores modificados com relação às publicações em anos anteriores.</t>
  </si>
  <si>
    <r>
      <rPr>
        <sz val="10"/>
        <rFont val="Calibri"/>
        <family val="2"/>
      </rPr>
      <t xml:space="preserve">≥ </t>
    </r>
    <r>
      <rPr>
        <sz val="10"/>
        <rFont val="Calibri"/>
        <family val="2"/>
        <scheme val="minor"/>
      </rPr>
      <t>501 cc</t>
    </r>
  </si>
  <si>
    <r>
      <t xml:space="preserve">&gt;150 e </t>
    </r>
    <r>
      <rPr>
        <sz val="10"/>
        <rFont val="Calibri"/>
        <family val="2"/>
      </rPr>
      <t xml:space="preserve">≤ </t>
    </r>
    <r>
      <rPr>
        <sz val="10"/>
        <rFont val="Calibri"/>
        <family val="2"/>
        <scheme val="minor"/>
      </rPr>
      <t>500 cc</t>
    </r>
  </si>
  <si>
    <r>
      <rPr>
        <sz val="10"/>
        <rFont val="Calibri"/>
        <family val="2"/>
      </rPr>
      <t>≤</t>
    </r>
    <r>
      <rPr>
        <sz val="10"/>
        <rFont val="Calibri"/>
        <family val="2"/>
        <scheme val="minor"/>
      </rPr>
      <t xml:space="preserve"> 150 cc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</si>
  <si>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-Etanol Hidratado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</si>
  <si>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 xml:space="preserve"> - Gasolina C</t>
    </r>
  </si>
  <si>
    <r>
      <rPr>
        <i/>
        <sz val="10"/>
        <rFont val="Calibri"/>
        <family val="2"/>
        <scheme val="minor"/>
      </rPr>
      <t>Flex-</t>
    </r>
    <r>
      <rPr>
        <sz val="10"/>
        <rFont val="Calibri"/>
        <family val="2"/>
        <scheme val="minor"/>
      </rPr>
      <t>Etanol Hidratado</t>
    </r>
  </si>
  <si>
    <t>(1) Emissão diurnal               (2) Emissão hotsoak              (3) Emissão running losses                    (4 ) Para comercial leve até 1995</t>
  </si>
  <si>
    <t xml:space="preserve"> CO (g/km)</t>
  </si>
  <si>
    <t>NMHC escapamento (g/km)</t>
  </si>
  <si>
    <t xml:space="preserve"> NOx (g/km)</t>
  </si>
  <si>
    <t>RCHO escapamento (g/km)</t>
  </si>
  <si>
    <t>Flex</t>
  </si>
  <si>
    <t>NOTA: nd - não disponível</t>
  </si>
  <si>
    <t>Fator de emissão deteriorado para veículos leves do ciclo Otto em 2017</t>
  </si>
  <si>
    <t>Fator de emissão deteriorado para comerciais leves do ciclo Otto em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</si>
</sst>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#,##0.0000"/>
  </numFmts>
  <fonts count="3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bscript"/>
      <sz val="10"/>
      <color indexed="9"/>
      <name val="Calibri"/>
      <family val="2"/>
    </font>
    <font>
      <b/>
      <sz val="10"/>
      <color indexed="9"/>
      <name val="Calibri"/>
      <family val="2"/>
    </font>
    <font>
      <sz val="11"/>
      <color theme="1"/>
      <name val="Cambria"/>
      <family val="1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vertAlign val="subscript"/>
      <sz val="10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vertAlign val="superscript"/>
      <sz val="10"/>
      <color indexed="9"/>
      <name val="Calibri"/>
      <family val="2"/>
      <scheme val="minor"/>
    </font>
    <font>
      <sz val="10"/>
      <color theme="0"/>
      <name val="Calibri"/>
      <family val="2"/>
    </font>
    <font>
      <sz val="10"/>
      <name val="Calibri"/>
      <family val="2"/>
    </font>
    <font>
      <vertAlign val="superscript"/>
      <sz val="10"/>
      <color theme="0"/>
      <name val="Calibri"/>
      <family val="2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10"/>
      <name val="Tahoma"/>
      <family val="2"/>
    </font>
    <font>
      <b/>
      <vertAlign val="subscript"/>
      <sz val="10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22"/>
      <name val="Calibri"/>
      <family val="2"/>
    </font>
    <font>
      <i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0625">
        <bgColor theme="4" tint="0.59996337778862885"/>
      </patternFill>
    </fill>
    <fill>
      <patternFill patternType="gray0625">
        <bgColor theme="4" tint="0.79995117038483843"/>
      </patternFill>
    </fill>
    <fill>
      <patternFill patternType="solid">
        <fgColor theme="4" tint="-0.24994659260841701"/>
        <bgColor indexed="64"/>
      </patternFill>
    </fill>
    <fill>
      <patternFill patternType="gray0625">
        <bgColor theme="4" tint="0.59999389629810485"/>
      </patternFill>
    </fill>
    <fill>
      <patternFill patternType="gray0625">
        <bgColor theme="4" tint="0.79998168889431442"/>
      </patternFill>
    </fill>
    <fill>
      <patternFill patternType="solid">
        <fgColor theme="4" tint="0.39991454817346722"/>
        <bgColor indexed="64"/>
      </patternFill>
    </fill>
    <fill>
      <patternFill patternType="gray0625">
        <bgColor theme="4" tint="0.39994506668294322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9"/>
      </right>
      <top style="thin">
        <color theme="0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theme="0"/>
      </left>
      <right style="thin">
        <color indexed="9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1" fillId="0" borderId="0"/>
  </cellStyleXfs>
  <cellXfs count="30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left"/>
    </xf>
    <xf numFmtId="164" fontId="5" fillId="4" borderId="2" xfId="0" applyNumberFormat="1" applyFont="1" applyFill="1" applyBorder="1" applyAlignment="1">
      <alignment horizontal="center" vertical="center"/>
    </xf>
    <xf numFmtId="166" fontId="5" fillId="4" borderId="2" xfId="0" applyNumberFormat="1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6" fontId="5" fillId="5" borderId="2" xfId="0" applyNumberFormat="1" applyFon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/>
    </xf>
    <xf numFmtId="1" fontId="5" fillId="5" borderId="2" xfId="0" applyNumberFormat="1" applyFont="1" applyFill="1" applyBorder="1" applyAlignment="1">
      <alignment horizontal="center" vertical="center"/>
    </xf>
    <xf numFmtId="165" fontId="5" fillId="5" borderId="2" xfId="0" applyNumberFormat="1" applyFont="1" applyFill="1" applyBorder="1" applyAlignment="1">
      <alignment horizontal="center" vertical="center"/>
    </xf>
    <xf numFmtId="164" fontId="5" fillId="4" borderId="11" xfId="0" applyNumberFormat="1" applyFont="1" applyFill="1" applyBorder="1" applyAlignment="1">
      <alignment horizontal="center" vertical="center"/>
    </xf>
    <xf numFmtId="164" fontId="5" fillId="5" borderId="11" xfId="0" applyNumberFormat="1" applyFont="1" applyFill="1" applyBorder="1" applyAlignment="1">
      <alignment horizontal="center" vertical="center"/>
    </xf>
    <xf numFmtId="0" fontId="14" fillId="0" borderId="0" xfId="0" applyFont="1"/>
    <xf numFmtId="0" fontId="0" fillId="0" borderId="0" xfId="0" applyFont="1"/>
    <xf numFmtId="49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2" fontId="2" fillId="5" borderId="2" xfId="0" applyNumberFormat="1" applyFont="1" applyFill="1" applyBorder="1" applyAlignment="1">
      <alignment horizontal="center" vertical="center" wrapText="1"/>
    </xf>
    <xf numFmtId="165" fontId="2" fillId="5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/>
    <xf numFmtId="0" fontId="3" fillId="6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164" fontId="18" fillId="4" borderId="2" xfId="0" applyNumberFormat="1" applyFont="1" applyFill="1" applyBorder="1" applyAlignment="1">
      <alignment horizontal="center" vertical="center"/>
    </xf>
    <xf numFmtId="164" fontId="3" fillId="4" borderId="2" xfId="0" quotePrefix="1" applyNumberFormat="1" applyFont="1" applyFill="1" applyBorder="1" applyAlignment="1">
      <alignment horizontal="center" vertical="center"/>
    </xf>
    <xf numFmtId="1" fontId="3" fillId="4" borderId="2" xfId="0" quotePrefix="1" applyNumberFormat="1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>
      <alignment horizontal="center" vertical="center"/>
    </xf>
    <xf numFmtId="1" fontId="18" fillId="4" borderId="2" xfId="0" applyNumberFormat="1" applyFont="1" applyFill="1" applyBorder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 vertical="center"/>
    </xf>
    <xf numFmtId="0" fontId="19" fillId="3" borderId="2" xfId="0" quotePrefix="1" applyFont="1" applyFill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 vertical="center"/>
    </xf>
    <xf numFmtId="49" fontId="18" fillId="7" borderId="2" xfId="0" applyNumberFormat="1" applyFont="1" applyFill="1" applyBorder="1" applyAlignment="1">
      <alignment horizontal="center" vertical="center"/>
    </xf>
    <xf numFmtId="2" fontId="18" fillId="7" borderId="2" xfId="0" applyNumberFormat="1" applyFont="1" applyFill="1" applyBorder="1" applyAlignment="1">
      <alignment horizontal="center" vertical="center"/>
    </xf>
    <xf numFmtId="164" fontId="18" fillId="7" borderId="2" xfId="0" applyNumberFormat="1" applyFont="1" applyFill="1" applyBorder="1" applyAlignment="1">
      <alignment horizontal="center" vertical="center"/>
    </xf>
    <xf numFmtId="1" fontId="18" fillId="7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164" fontId="5" fillId="4" borderId="8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6" fillId="8" borderId="2" xfId="0" quotePrefix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164" fontId="2" fillId="1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66" fontId="5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0" fillId="3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2" fontId="5" fillId="5" borderId="2" xfId="1" applyNumberFormat="1" applyFont="1" applyFill="1" applyBorder="1" applyAlignment="1">
      <alignment horizontal="center" vertical="center"/>
    </xf>
    <xf numFmtId="2" fontId="5" fillId="4" borderId="2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0" fontId="7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7" fillId="3" borderId="10" xfId="0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/>
    </xf>
    <xf numFmtId="164" fontId="5" fillId="5" borderId="12" xfId="0" applyNumberFormat="1" applyFont="1" applyFill="1" applyBorder="1" applyAlignment="1">
      <alignment horizontal="center" vertical="center"/>
    </xf>
    <xf numFmtId="165" fontId="5" fillId="5" borderId="12" xfId="0" applyNumberFormat="1" applyFont="1" applyFill="1" applyBorder="1" applyAlignment="1">
      <alignment horizontal="center" vertical="center"/>
    </xf>
    <xf numFmtId="1" fontId="5" fillId="5" borderId="12" xfId="0" applyNumberFormat="1" applyFont="1" applyFill="1" applyBorder="1" applyAlignment="1">
      <alignment horizontal="center" vertical="center"/>
    </xf>
    <xf numFmtId="166" fontId="5" fillId="5" borderId="12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" fontId="5" fillId="5" borderId="8" xfId="0" applyNumberFormat="1" applyFont="1" applyFill="1" applyBorder="1" applyAlignment="1">
      <alignment horizontal="center" vertical="center"/>
    </xf>
    <xf numFmtId="166" fontId="5" fillId="5" borderId="8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" fillId="0" borderId="0" xfId="0" applyFont="1"/>
    <xf numFmtId="0" fontId="28" fillId="0" borderId="0" xfId="0" applyFont="1"/>
    <xf numFmtId="166" fontId="5" fillId="4" borderId="8" xfId="0" applyNumberFormat="1" applyFont="1" applyFill="1" applyBorder="1" applyAlignment="1">
      <alignment horizontal="center" vertical="center"/>
    </xf>
    <xf numFmtId="166" fontId="2" fillId="1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166" fontId="2" fillId="4" borderId="2" xfId="0" applyNumberFormat="1" applyFont="1" applyFill="1" applyBorder="1" applyAlignment="1">
      <alignment horizontal="center" vertical="center"/>
    </xf>
    <xf numFmtId="0" fontId="31" fillId="0" borderId="0" xfId="0" applyFont="1"/>
    <xf numFmtId="0" fontId="4" fillId="0" borderId="0" xfId="0" applyFont="1" applyFill="1" applyBorder="1"/>
    <xf numFmtId="0" fontId="0" fillId="0" borderId="0" xfId="0" applyFill="1" applyAlignment="1">
      <alignment horizontal="left"/>
    </xf>
    <xf numFmtId="2" fontId="32" fillId="0" borderId="0" xfId="0" applyNumberFormat="1" applyFont="1" applyFill="1" applyAlignment="1">
      <alignment horizontal="center"/>
    </xf>
    <xf numFmtId="0" fontId="32" fillId="0" borderId="0" xfId="0" applyFont="1" applyFill="1" applyAlignment="1">
      <alignment horizontal="left"/>
    </xf>
    <xf numFmtId="0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2" fontId="5" fillId="5" borderId="8" xfId="0" applyNumberFormat="1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2" fontId="5" fillId="4" borderId="8" xfId="0" applyNumberFormat="1" applyFont="1" applyFill="1" applyBorder="1" applyAlignment="1">
      <alignment horizontal="center" vertical="center"/>
    </xf>
    <xf numFmtId="2" fontId="5" fillId="4" borderId="2" xfId="0" applyNumberFormat="1" applyFont="1" applyFill="1" applyBorder="1" applyAlignment="1">
      <alignment horizontal="center" vertical="center"/>
    </xf>
    <xf numFmtId="164" fontId="5" fillId="5" borderId="8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66" fontId="18" fillId="2" borderId="2" xfId="0" applyNumberFormat="1" applyFont="1" applyFill="1" applyBorder="1" applyAlignment="1">
      <alignment horizontal="center" vertical="center"/>
    </xf>
    <xf numFmtId="166" fontId="3" fillId="4" borderId="2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2" fontId="18" fillId="4" borderId="2" xfId="0" applyNumberFormat="1" applyFont="1" applyFill="1" applyBorder="1" applyAlignment="1">
      <alignment horizontal="center" vertical="center"/>
    </xf>
    <xf numFmtId="166" fontId="18" fillId="4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1" fillId="0" borderId="0" xfId="0" applyFont="1" applyAlignment="1">
      <alignment horizontal="left" indent="3"/>
    </xf>
    <xf numFmtId="0" fontId="6" fillId="3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4" borderId="12" xfId="0" quotePrefix="1" applyFont="1" applyFill="1" applyBorder="1" applyAlignment="1">
      <alignment horizontal="center" vertical="center"/>
    </xf>
    <xf numFmtId="0" fontId="5" fillId="5" borderId="2" xfId="0" quotePrefix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12" xfId="0" applyNumberFormat="1" applyFont="1" applyFill="1" applyBorder="1" applyAlignment="1">
      <alignment horizontal="center" vertical="center"/>
    </xf>
    <xf numFmtId="164" fontId="5" fillId="5" borderId="8" xfId="0" applyNumberFormat="1" applyFont="1" applyFill="1" applyBorder="1" applyAlignment="1">
      <alignment horizontal="center" vertical="center"/>
    </xf>
    <xf numFmtId="164" fontId="5" fillId="5" borderId="9" xfId="0" applyNumberFormat="1" applyFont="1" applyFill="1" applyBorder="1" applyAlignment="1">
      <alignment horizontal="center" vertical="center"/>
    </xf>
    <xf numFmtId="164" fontId="5" fillId="5" borderId="12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2" fontId="5" fillId="5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6" fillId="3" borderId="1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vertical="center"/>
    </xf>
    <xf numFmtId="2" fontId="5" fillId="4" borderId="12" xfId="0" applyNumberFormat="1" applyFont="1" applyFill="1" applyBorder="1" applyAlignment="1">
      <alignment horizontal="center" vertical="center"/>
    </xf>
    <xf numFmtId="2" fontId="5" fillId="5" borderId="12" xfId="0" applyNumberFormat="1" applyFont="1" applyFill="1" applyBorder="1" applyAlignment="1">
      <alignment horizontal="center" vertical="center"/>
    </xf>
    <xf numFmtId="2" fontId="5" fillId="5" borderId="9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center" vertical="center" wrapText="1"/>
    </xf>
    <xf numFmtId="0" fontId="0" fillId="0" borderId="9" xfId="0" applyFont="1" applyBorder="1"/>
    <xf numFmtId="0" fontId="6" fillId="3" borderId="13" xfId="0" applyFont="1" applyFill="1" applyBorder="1" applyAlignment="1">
      <alignment horizontal="center" vertical="center"/>
    </xf>
    <xf numFmtId="0" fontId="0" fillId="0" borderId="14" xfId="0" applyFont="1" applyBorder="1"/>
    <xf numFmtId="0" fontId="6" fillId="3" borderId="7" xfId="0" applyFont="1" applyFill="1" applyBorder="1" applyAlignment="1">
      <alignment horizontal="center" vertical="center"/>
    </xf>
    <xf numFmtId="0" fontId="0" fillId="0" borderId="15" xfId="0" applyFont="1" applyBorder="1"/>
    <xf numFmtId="0" fontId="2" fillId="4" borderId="5" xfId="0" applyFont="1" applyFill="1" applyBorder="1" applyAlignment="1">
      <alignment horizontal="center" vertical="center"/>
    </xf>
    <xf numFmtId="0" fontId="0" fillId="0" borderId="16" xfId="0" applyFont="1" applyBorder="1"/>
    <xf numFmtId="0" fontId="2" fillId="4" borderId="7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165" fontId="5" fillId="2" borderId="8" xfId="0" applyNumberFormat="1" applyFont="1" applyFill="1" applyBorder="1" applyAlignment="1">
      <alignment horizontal="center" vertical="center"/>
    </xf>
    <xf numFmtId="165" fontId="5" fillId="2" borderId="9" xfId="0" applyNumberFormat="1" applyFont="1" applyFill="1" applyBorder="1" applyAlignment="1">
      <alignment horizontal="center" vertical="center"/>
    </xf>
    <xf numFmtId="165" fontId="5" fillId="2" borderId="12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65" fontId="5" fillId="4" borderId="8" xfId="0" applyNumberFormat="1" applyFont="1" applyFill="1" applyBorder="1" applyAlignment="1">
      <alignment horizontal="center" vertical="center"/>
    </xf>
    <xf numFmtId="165" fontId="5" fillId="4" borderId="9" xfId="0" applyNumberFormat="1" applyFont="1" applyFill="1" applyBorder="1" applyAlignment="1">
      <alignment horizontal="center" vertical="center"/>
    </xf>
    <xf numFmtId="165" fontId="5" fillId="4" borderId="12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5" fontId="5" fillId="5" borderId="9" xfId="0" applyNumberFormat="1" applyFont="1" applyFill="1" applyBorder="1" applyAlignment="1">
      <alignment horizontal="center" vertical="center"/>
    </xf>
    <xf numFmtId="165" fontId="5" fillId="5" borderId="1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5" fillId="2" borderId="9" xfId="0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5" fillId="5" borderId="8" xfId="1" applyFont="1" applyFill="1" applyBorder="1" applyAlignment="1">
      <alignment horizontal="center" vertical="center" wrapText="1"/>
    </xf>
    <xf numFmtId="0" fontId="5" fillId="5" borderId="9" xfId="1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20" fillId="3" borderId="2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5" fillId="4" borderId="12" xfId="1" applyFont="1" applyFill="1" applyBorder="1" applyAlignment="1">
      <alignment horizontal="center" vertical="center" wrapText="1"/>
    </xf>
    <xf numFmtId="0" fontId="20" fillId="3" borderId="8" xfId="1" applyFont="1" applyFill="1" applyBorder="1" applyAlignment="1">
      <alignment horizontal="center" vertical="center" wrapText="1"/>
    </xf>
    <xf numFmtId="0" fontId="20" fillId="3" borderId="12" xfId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37" fontId="20" fillId="3" borderId="8" xfId="0" applyNumberFormat="1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37" fontId="20" fillId="3" borderId="9" xfId="0" applyNumberFormat="1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37" fontId="20" fillId="3" borderId="12" xfId="0" applyNumberFormat="1" applyFont="1" applyFill="1" applyBorder="1" applyAlignment="1">
      <alignment horizontal="center" vertical="center" wrapText="1"/>
    </xf>
    <xf numFmtId="0" fontId="0" fillId="0" borderId="12" xfId="0" applyBorder="1"/>
    <xf numFmtId="4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2" fontId="1" fillId="5" borderId="2" xfId="0" applyNumberFormat="1" applyFont="1" applyFill="1" applyBorder="1" applyAlignment="1">
      <alignment horizontal="center" vertical="center"/>
    </xf>
    <xf numFmtId="167" fontId="1" fillId="5" borderId="2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167" fontId="1" fillId="4" borderId="2" xfId="0" applyNumberFormat="1" applyFont="1" applyFill="1" applyBorder="1" applyAlignment="1">
      <alignment horizontal="center" vertical="center"/>
    </xf>
    <xf numFmtId="165" fontId="1" fillId="4" borderId="2" xfId="0" applyNumberFormat="1" applyFont="1" applyFill="1" applyBorder="1" applyAlignment="1">
      <alignment horizontal="center" vertical="center"/>
    </xf>
    <xf numFmtId="165" fontId="1" fillId="5" borderId="2" xfId="0" applyNumberFormat="1" applyFont="1" applyFill="1" applyBorder="1" applyAlignment="1">
      <alignment horizontal="center" vertical="center"/>
    </xf>
    <xf numFmtId="4" fontId="1" fillId="4" borderId="8" xfId="0" applyNumberFormat="1" applyFont="1" applyFill="1" applyBorder="1" applyAlignment="1">
      <alignment horizontal="center" vertical="center"/>
    </xf>
    <xf numFmtId="2" fontId="1" fillId="4" borderId="8" xfId="0" applyNumberFormat="1" applyFont="1" applyFill="1" applyBorder="1" applyAlignment="1">
      <alignment horizontal="center" vertical="center"/>
    </xf>
    <xf numFmtId="167" fontId="1" fillId="4" borderId="8" xfId="0" applyNumberFormat="1" applyFont="1" applyFill="1" applyBorder="1" applyAlignment="1">
      <alignment horizontal="center" vertical="center"/>
    </xf>
    <xf numFmtId="165" fontId="1" fillId="4" borderId="8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2" fillId="0" borderId="2" xfId="0" applyFont="1" applyBorder="1"/>
    <xf numFmtId="0" fontId="0" fillId="0" borderId="2" xfId="0" applyBorder="1"/>
    <xf numFmtId="0" fontId="0" fillId="0" borderId="0" xfId="0" applyFont="1" applyAlignment="1">
      <alignment horizontal="center"/>
    </xf>
    <xf numFmtId="37" fontId="20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 wrapText="1"/>
    </xf>
    <xf numFmtId="0" fontId="0" fillId="0" borderId="0" xfId="0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6\ETHA\Relat&#243;rio%20Anual%20Fontes%20M&#243;veis%202017\Tabelas\AP&#202;ND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apêndices"/>
      <sheetName val="A"/>
      <sheetName val="B"/>
      <sheetName val="B (impressão)"/>
      <sheetName val="C"/>
      <sheetName val="D"/>
      <sheetName val="E"/>
      <sheetName val="F"/>
      <sheetName val="G"/>
      <sheetName val="H"/>
      <sheetName val="RMRP"/>
      <sheetName val="I"/>
      <sheetName val="J"/>
      <sheetName val="K"/>
      <sheetName val="L"/>
      <sheetName val="L (impressão)"/>
      <sheetName val="M"/>
      <sheetName val="N"/>
      <sheetName val="O"/>
      <sheetName val="P"/>
      <sheetName val="P (impressão)"/>
      <sheetName val="Q"/>
      <sheetName val="Q (impressão)"/>
      <sheetName val="R"/>
      <sheetName val="S"/>
      <sheetName val="T"/>
      <sheetName val="Ciclomotor"/>
      <sheetName val="U"/>
      <sheetName val="V"/>
      <sheetName val="W"/>
      <sheetName val="X"/>
      <sheetName val="Y"/>
      <sheetName val="Z"/>
      <sheetName val="AA"/>
      <sheetName val="AA (impressão)"/>
      <sheetName val="AB"/>
      <sheetName val="AC"/>
      <sheetName val="AD"/>
      <sheetName val="AE"/>
      <sheetName val="AF"/>
      <sheetName val="AG"/>
      <sheetName val="AH"/>
      <sheetName val="CO_regiões"/>
      <sheetName val="NMHC_regiões"/>
      <sheetName val="RCHO_regiões"/>
      <sheetName val="NOx_regiões"/>
      <sheetName val="MP_regiões"/>
      <sheetName val="SO2_regiões"/>
      <sheetName val="CO2eq_regiões"/>
      <sheetName val="AI"/>
      <sheetName val="AJ"/>
      <sheetName val="AK"/>
      <sheetName val="AL"/>
      <sheetName val="AM"/>
      <sheetName val="AN"/>
      <sheetName val="Apêndices D a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A3" t="str">
            <v>Ano</v>
          </cell>
        </row>
        <row r="5">
          <cell r="A5" t="str">
            <v>Até 1983</v>
          </cell>
          <cell r="D5">
            <v>33</v>
          </cell>
          <cell r="E5">
            <v>3</v>
          </cell>
          <cell r="F5">
            <v>2.5499999999999998</v>
          </cell>
          <cell r="G5">
            <v>0.45000000000000018</v>
          </cell>
          <cell r="H5">
            <v>1.4</v>
          </cell>
          <cell r="I5">
            <v>0.05</v>
          </cell>
          <cell r="J5">
            <v>2.3999999999999998E-3</v>
          </cell>
          <cell r="K5">
            <v>221.03599149110329</v>
          </cell>
          <cell r="L5">
            <v>5.0000000000000001E-3</v>
          </cell>
          <cell r="M5">
            <v>7.7</v>
          </cell>
        </row>
        <row r="6">
          <cell r="D6">
            <v>18</v>
          </cell>
          <cell r="E6">
            <v>1.6</v>
          </cell>
          <cell r="F6">
            <v>1.36</v>
          </cell>
          <cell r="G6">
            <v>0.24</v>
          </cell>
          <cell r="H6">
            <v>0.83</v>
          </cell>
          <cell r="I6">
            <v>0.16</v>
          </cell>
          <cell r="J6" t="str">
            <v>nd</v>
          </cell>
          <cell r="K6">
            <v>168.16516600519202</v>
          </cell>
          <cell r="L6">
            <v>7.0000000000000001E-3</v>
          </cell>
          <cell r="M6">
            <v>7.1</v>
          </cell>
        </row>
        <row r="7">
          <cell r="A7">
            <v>1984</v>
          </cell>
          <cell r="D7">
            <v>33</v>
          </cell>
          <cell r="E7">
            <v>3</v>
          </cell>
          <cell r="F7">
            <v>2.5499999999999998</v>
          </cell>
          <cell r="G7">
            <v>0.45000000000000018</v>
          </cell>
          <cell r="H7">
            <v>1.4</v>
          </cell>
          <cell r="I7">
            <v>0.05</v>
          </cell>
          <cell r="J7">
            <v>2.3999999999999998E-3</v>
          </cell>
          <cell r="K7">
            <v>221.03599149110329</v>
          </cell>
          <cell r="L7">
            <v>5.0000000000000001E-3</v>
          </cell>
          <cell r="M7">
            <v>7.7</v>
          </cell>
        </row>
        <row r="8">
          <cell r="D8">
            <v>16.899999999999999</v>
          </cell>
          <cell r="E8">
            <v>1.6</v>
          </cell>
          <cell r="F8">
            <v>1.36</v>
          </cell>
          <cell r="G8">
            <v>0.24</v>
          </cell>
          <cell r="H8">
            <v>0.83</v>
          </cell>
          <cell r="I8">
            <v>0.18</v>
          </cell>
          <cell r="J8" t="str">
            <v>nd</v>
          </cell>
          <cell r="K8">
            <v>169.89356468602747</v>
          </cell>
          <cell r="L8">
            <v>7.0000000000000001E-3</v>
          </cell>
          <cell r="M8">
            <v>7.1</v>
          </cell>
        </row>
        <row r="9">
          <cell r="A9">
            <v>1985</v>
          </cell>
          <cell r="D9">
            <v>28</v>
          </cell>
          <cell r="E9">
            <v>2.4</v>
          </cell>
          <cell r="F9">
            <v>2.04</v>
          </cell>
          <cell r="G9">
            <v>0.35999999999999988</v>
          </cell>
          <cell r="H9">
            <v>1.6</v>
          </cell>
          <cell r="I9">
            <v>0.05</v>
          </cell>
          <cell r="J9">
            <v>2.3999999999999998E-3</v>
          </cell>
          <cell r="K9">
            <v>230.79546382529165</v>
          </cell>
          <cell r="L9">
            <v>4.0000000000000001E-3</v>
          </cell>
          <cell r="M9">
            <v>7.7</v>
          </cell>
        </row>
        <row r="10">
          <cell r="D10">
            <v>16.899999999999999</v>
          </cell>
          <cell r="E10">
            <v>1.6</v>
          </cell>
          <cell r="F10">
            <v>1.36</v>
          </cell>
          <cell r="G10">
            <v>0.24</v>
          </cell>
          <cell r="H10">
            <v>0.83</v>
          </cell>
          <cell r="I10">
            <v>0.18</v>
          </cell>
          <cell r="J10" t="str">
            <v>nd</v>
          </cell>
          <cell r="K10">
            <v>169.89356468602747</v>
          </cell>
          <cell r="L10">
            <v>7.0000000000000001E-3</v>
          </cell>
          <cell r="M10">
            <v>7.1</v>
          </cell>
        </row>
        <row r="11">
          <cell r="A11">
            <v>1986</v>
          </cell>
          <cell r="D11">
            <v>28</v>
          </cell>
          <cell r="E11">
            <v>2.4</v>
          </cell>
          <cell r="F11">
            <v>2.04</v>
          </cell>
          <cell r="G11">
            <v>0.35999999999999988</v>
          </cell>
          <cell r="H11">
            <v>1.6</v>
          </cell>
          <cell r="I11">
            <v>0.05</v>
          </cell>
          <cell r="J11">
            <v>2.3999999999999998E-3</v>
          </cell>
          <cell r="K11">
            <v>230.79546382529165</v>
          </cell>
          <cell r="L11">
            <v>4.0000000000000001E-3</v>
          </cell>
          <cell r="M11">
            <v>7.7</v>
          </cell>
        </row>
        <row r="12">
          <cell r="D12">
            <v>16</v>
          </cell>
          <cell r="E12">
            <v>1.6</v>
          </cell>
          <cell r="F12">
            <v>1.36</v>
          </cell>
          <cell r="G12">
            <v>0.24</v>
          </cell>
          <cell r="H12">
            <v>0.83</v>
          </cell>
          <cell r="I12">
            <v>0.11</v>
          </cell>
          <cell r="K12">
            <v>171.3077090612565</v>
          </cell>
          <cell r="L12">
            <v>7.0000000000000001E-3</v>
          </cell>
          <cell r="M12">
            <v>7.1</v>
          </cell>
        </row>
        <row r="13">
          <cell r="A13">
            <v>1987</v>
          </cell>
          <cell r="D13">
            <v>22</v>
          </cell>
          <cell r="E13">
            <v>2</v>
          </cell>
          <cell r="F13">
            <v>1.7</v>
          </cell>
          <cell r="G13">
            <v>0.30000000000000004</v>
          </cell>
          <cell r="H13">
            <v>1.9</v>
          </cell>
          <cell r="I13">
            <v>0.04</v>
          </cell>
          <cell r="J13">
            <v>2.3999999999999998E-3</v>
          </cell>
          <cell r="K13">
            <v>241.4918361228365</v>
          </cell>
          <cell r="L13">
            <v>4.0000000000000001E-3</v>
          </cell>
          <cell r="M13">
            <v>7.7</v>
          </cell>
        </row>
        <row r="14">
          <cell r="D14">
            <v>16</v>
          </cell>
          <cell r="E14">
            <v>1.6</v>
          </cell>
          <cell r="F14">
            <v>1.36</v>
          </cell>
          <cell r="G14">
            <v>0.24</v>
          </cell>
          <cell r="H14">
            <v>0.83</v>
          </cell>
          <cell r="I14">
            <v>0.11</v>
          </cell>
          <cell r="J14" t="str">
            <v>nd</v>
          </cell>
          <cell r="K14">
            <v>171.3077090612565</v>
          </cell>
          <cell r="L14">
            <v>6.0000000000000001E-3</v>
          </cell>
          <cell r="M14">
            <v>7.1</v>
          </cell>
        </row>
        <row r="15">
          <cell r="A15">
            <v>1988</v>
          </cell>
          <cell r="D15">
            <v>22</v>
          </cell>
          <cell r="E15">
            <v>2</v>
          </cell>
          <cell r="F15">
            <v>1.7</v>
          </cell>
          <cell r="G15">
            <v>0.30000000000000004</v>
          </cell>
          <cell r="H15">
            <v>1.9</v>
          </cell>
          <cell r="I15">
            <v>0.04</v>
          </cell>
          <cell r="J15">
            <v>2.3999999999999998E-3</v>
          </cell>
          <cell r="K15">
            <v>241.4918361228365</v>
          </cell>
          <cell r="L15">
            <v>4.0000000000000001E-3</v>
          </cell>
          <cell r="M15">
            <v>7.7</v>
          </cell>
        </row>
        <row r="16">
          <cell r="D16">
            <v>13.3</v>
          </cell>
          <cell r="E16">
            <v>1.7000000000000002</v>
          </cell>
          <cell r="F16">
            <v>1.4450000000000001</v>
          </cell>
          <cell r="G16">
            <v>0.25500000000000012</v>
          </cell>
          <cell r="H16">
            <v>0.83</v>
          </cell>
          <cell r="I16">
            <v>0.11</v>
          </cell>
          <cell r="J16" t="str">
            <v>nd</v>
          </cell>
          <cell r="K16">
            <v>175.23295640460572</v>
          </cell>
          <cell r="L16">
            <v>6.0000000000000001E-3</v>
          </cell>
          <cell r="M16">
            <v>7.1</v>
          </cell>
        </row>
        <row r="17">
          <cell r="A17">
            <v>1989</v>
          </cell>
          <cell r="D17">
            <v>18.5</v>
          </cell>
          <cell r="E17">
            <v>1.7000000000000002</v>
          </cell>
          <cell r="F17">
            <v>1.4450000000000001</v>
          </cell>
          <cell r="G17">
            <v>0.25500000000000012</v>
          </cell>
          <cell r="H17">
            <v>1.8</v>
          </cell>
          <cell r="I17">
            <v>0.04</v>
          </cell>
          <cell r="J17">
            <v>2.3999999999999998E-3</v>
          </cell>
          <cell r="K17">
            <v>247.94284381796297</v>
          </cell>
          <cell r="L17">
            <v>4.0000000000000001E-3</v>
          </cell>
          <cell r="M17">
            <v>7.7</v>
          </cell>
        </row>
        <row r="18">
          <cell r="D18">
            <v>12.8</v>
          </cell>
          <cell r="E18">
            <v>1.6</v>
          </cell>
          <cell r="F18">
            <v>1.36</v>
          </cell>
          <cell r="G18">
            <v>0.24</v>
          </cell>
          <cell r="H18">
            <v>0.83</v>
          </cell>
          <cell r="I18">
            <v>0.11</v>
          </cell>
          <cell r="J18" t="str">
            <v>nd</v>
          </cell>
          <cell r="K18">
            <v>176.33577795095971</v>
          </cell>
          <cell r="L18">
            <v>6.0000000000000001E-3</v>
          </cell>
          <cell r="M18">
            <v>7.1</v>
          </cell>
        </row>
        <row r="19">
          <cell r="A19">
            <v>1990</v>
          </cell>
          <cell r="D19">
            <v>15.2</v>
          </cell>
          <cell r="E19">
            <v>1.6</v>
          </cell>
          <cell r="F19">
            <v>1.36</v>
          </cell>
          <cell r="G19">
            <v>0.24</v>
          </cell>
          <cell r="H19">
            <v>1.6</v>
          </cell>
          <cell r="I19">
            <v>0.04</v>
          </cell>
          <cell r="J19">
            <v>2.3999999999999998E-3</v>
          </cell>
          <cell r="K19">
            <v>253.4452256428072</v>
          </cell>
          <cell r="L19">
            <v>4.0000000000000001E-3</v>
          </cell>
          <cell r="M19">
            <v>7.7</v>
          </cell>
        </row>
        <row r="20">
          <cell r="D20">
            <v>10.8</v>
          </cell>
          <cell r="E20">
            <v>1.3</v>
          </cell>
          <cell r="F20">
            <v>1.105</v>
          </cell>
          <cell r="G20">
            <v>0.19500000000000006</v>
          </cell>
          <cell r="H20">
            <v>0.83</v>
          </cell>
          <cell r="I20">
            <v>0.11</v>
          </cell>
          <cell r="J20" t="str">
            <v>nd</v>
          </cell>
          <cell r="K20">
            <v>180.42987835403775</v>
          </cell>
          <cell r="L20">
            <v>6.0000000000000001E-3</v>
          </cell>
          <cell r="M20">
            <v>7.1</v>
          </cell>
        </row>
        <row r="21">
          <cell r="A21">
            <v>1991</v>
          </cell>
          <cell r="D21">
            <v>13.3</v>
          </cell>
          <cell r="E21">
            <v>1.4</v>
          </cell>
          <cell r="F21">
            <v>1.19</v>
          </cell>
          <cell r="G21">
            <v>0.20999999999999996</v>
          </cell>
          <cell r="H21">
            <v>1.4</v>
          </cell>
          <cell r="I21">
            <v>0.04</v>
          </cell>
          <cell r="J21">
            <v>2.3999999999999998E-3</v>
          </cell>
          <cell r="K21">
            <v>257.06501311074419</v>
          </cell>
          <cell r="L21">
            <v>4.0000000000000001E-3</v>
          </cell>
          <cell r="M21">
            <v>7.7</v>
          </cell>
        </row>
        <row r="22">
          <cell r="D22">
            <v>8.4</v>
          </cell>
          <cell r="E22">
            <v>1.1000000000000001</v>
          </cell>
          <cell r="F22">
            <v>0.93500000000000005</v>
          </cell>
          <cell r="G22">
            <v>0.16500000000000004</v>
          </cell>
          <cell r="H22">
            <v>0.83</v>
          </cell>
          <cell r="I22">
            <v>0.11</v>
          </cell>
          <cell r="J22" t="str">
            <v>nd</v>
          </cell>
          <cell r="K22">
            <v>184.83530158599086</v>
          </cell>
          <cell r="L22">
            <v>6.0000000000000001E-3</v>
          </cell>
          <cell r="M22">
            <v>7.1</v>
          </cell>
        </row>
        <row r="23">
          <cell r="A23">
            <v>1992</v>
          </cell>
          <cell r="D23">
            <v>11.5</v>
          </cell>
          <cell r="E23">
            <v>1.3</v>
          </cell>
          <cell r="F23">
            <v>1.105</v>
          </cell>
          <cell r="G23">
            <v>0.19500000000000006</v>
          </cell>
          <cell r="H23">
            <v>1.3</v>
          </cell>
          <cell r="I23">
            <v>0.04</v>
          </cell>
          <cell r="J23">
            <v>2.3999999999999998E-3</v>
          </cell>
          <cell r="K23">
            <v>260.21048764354003</v>
          </cell>
          <cell r="L23">
            <v>4.0000000000000001E-3</v>
          </cell>
          <cell r="M23">
            <v>7.7</v>
          </cell>
        </row>
        <row r="24">
          <cell r="D24">
            <v>3.6</v>
          </cell>
          <cell r="E24">
            <v>0.6</v>
          </cell>
          <cell r="F24">
            <v>0.51</v>
          </cell>
          <cell r="G24">
            <v>8.9999999999999969E-2</v>
          </cell>
          <cell r="H24">
            <v>0.83</v>
          </cell>
          <cell r="I24">
            <v>3.5000000000000003E-2</v>
          </cell>
          <cell r="J24" t="str">
            <v>nd</v>
          </cell>
          <cell r="K24">
            <v>193.96333383223489</v>
          </cell>
          <cell r="L24">
            <v>6.0000000000000001E-3</v>
          </cell>
          <cell r="M24">
            <v>7.1</v>
          </cell>
        </row>
        <row r="25">
          <cell r="A25">
            <v>1993</v>
          </cell>
          <cell r="D25">
            <v>9.67</v>
          </cell>
          <cell r="E25">
            <v>0.6</v>
          </cell>
          <cell r="F25">
            <v>0.51</v>
          </cell>
          <cell r="G25">
            <v>8.9999999999999969E-2</v>
          </cell>
          <cell r="H25">
            <v>0.6</v>
          </cell>
          <cell r="I25">
            <v>1.2999999999999999E-2</v>
          </cell>
          <cell r="J25">
            <v>2.3999999999999998E-3</v>
          </cell>
          <cell r="K25">
            <v>265.30621501620402</v>
          </cell>
          <cell r="L25">
            <v>4.0000000000000001E-3</v>
          </cell>
          <cell r="M25">
            <v>7.7</v>
          </cell>
        </row>
        <row r="26">
          <cell r="D26">
            <v>4.2</v>
          </cell>
          <cell r="E26">
            <v>0.7</v>
          </cell>
          <cell r="F26">
            <v>0.59499999999999997</v>
          </cell>
          <cell r="G26">
            <v>0.10499999999999998</v>
          </cell>
          <cell r="H26">
            <v>0.83</v>
          </cell>
          <cell r="I26">
            <v>0.04</v>
          </cell>
          <cell r="J26" t="str">
            <v>nd</v>
          </cell>
          <cell r="K26">
            <v>192.70338513307769</v>
          </cell>
          <cell r="L26">
            <v>6.0000000000000001E-3</v>
          </cell>
          <cell r="M26">
            <v>7.1</v>
          </cell>
        </row>
        <row r="27">
          <cell r="D27">
            <v>9.67</v>
          </cell>
          <cell r="E27">
            <v>0.6</v>
          </cell>
          <cell r="F27">
            <v>0.51</v>
          </cell>
          <cell r="G27">
            <v>8.9999999999999969E-2</v>
          </cell>
          <cell r="H27">
            <v>0.8</v>
          </cell>
          <cell r="I27">
            <v>2.1999999999999999E-2</v>
          </cell>
          <cell r="J27">
            <v>2.3999999999999998E-3</v>
          </cell>
          <cell r="K27">
            <v>265.30621501620402</v>
          </cell>
          <cell r="L27">
            <v>2.1999999999999999E-2</v>
          </cell>
          <cell r="M27">
            <v>7.7</v>
          </cell>
        </row>
        <row r="28">
          <cell r="D28">
            <v>4.5999999999999996</v>
          </cell>
          <cell r="E28">
            <v>0.6047058823529412</v>
          </cell>
          <cell r="F28">
            <v>0.51400000000000001</v>
          </cell>
          <cell r="G28">
            <v>9.0705882352941192E-2</v>
          </cell>
          <cell r="H28">
            <v>0.83</v>
          </cell>
          <cell r="I28">
            <v>4.2000000000000003E-2</v>
          </cell>
          <cell r="J28" t="str">
            <v>nd</v>
          </cell>
          <cell r="K28">
            <v>192.37713591444557</v>
          </cell>
          <cell r="L28">
            <v>6.0000000000000001E-3</v>
          </cell>
          <cell r="M28">
            <v>7.1</v>
          </cell>
        </row>
        <row r="29">
          <cell r="D29">
            <v>9.67</v>
          </cell>
          <cell r="E29">
            <v>0.53058823529411769</v>
          </cell>
          <cell r="F29">
            <v>0.45100000000000001</v>
          </cell>
          <cell r="G29">
            <v>7.9588235294117682E-2</v>
          </cell>
          <cell r="H29">
            <v>0.7</v>
          </cell>
          <cell r="I29">
            <v>3.5999999999999997E-2</v>
          </cell>
          <cell r="J29">
            <v>2.3999999999999998E-3</v>
          </cell>
          <cell r="K29">
            <v>265.52637926512091</v>
          </cell>
          <cell r="L29">
            <v>2.1999999999999999E-2</v>
          </cell>
          <cell r="M29">
            <v>7.7</v>
          </cell>
        </row>
        <row r="30">
          <cell r="D30">
            <v>4.5999999999999996</v>
          </cell>
          <cell r="E30">
            <v>0.6047058823529412</v>
          </cell>
          <cell r="F30">
            <v>0.51400000000000001</v>
          </cell>
          <cell r="G30">
            <v>9.0705882352941192E-2</v>
          </cell>
          <cell r="H30">
            <v>0.83</v>
          </cell>
          <cell r="I30">
            <v>4.2000000000000003E-2</v>
          </cell>
          <cell r="J30" t="str">
            <v>nd</v>
          </cell>
          <cell r="K30">
            <v>192.37713591444557</v>
          </cell>
          <cell r="L30">
            <v>1.7000000000000001E-2</v>
          </cell>
          <cell r="M30">
            <v>7.1</v>
          </cell>
        </row>
        <row r="31">
          <cell r="D31">
            <v>9.6679999999999993</v>
          </cell>
          <cell r="E31">
            <v>1.004</v>
          </cell>
          <cell r="F31">
            <v>0.75400400000000001</v>
          </cell>
          <cell r="G31">
            <v>0.249996</v>
          </cell>
          <cell r="H31">
            <v>0.88200000000000001</v>
          </cell>
          <cell r="I31">
            <v>8.0999999999999996E-3</v>
          </cell>
          <cell r="J31">
            <v>2.3999999999999998E-3</v>
          </cell>
          <cell r="K31">
            <v>274</v>
          </cell>
          <cell r="L31">
            <v>2.1999999999999999E-2</v>
          </cell>
          <cell r="M31">
            <v>7.4</v>
          </cell>
        </row>
        <row r="32">
          <cell r="D32">
            <v>2.786</v>
          </cell>
          <cell r="E32">
            <v>0.62</v>
          </cell>
          <cell r="F32">
            <v>0.45507999999999998</v>
          </cell>
          <cell r="G32">
            <v>0.16492000000000001</v>
          </cell>
          <cell r="H32">
            <v>0.82799999999999996</v>
          </cell>
          <cell r="I32">
            <v>2.01E-2</v>
          </cell>
          <cell r="J32" t="str">
            <v>nd</v>
          </cell>
          <cell r="K32">
            <v>246</v>
          </cell>
          <cell r="L32">
            <v>1.7000000000000001E-2</v>
          </cell>
          <cell r="M32">
            <v>5.8</v>
          </cell>
        </row>
        <row r="33">
          <cell r="D33">
            <v>6.6050000000000004</v>
          </cell>
          <cell r="E33">
            <v>0.72699999999999998</v>
          </cell>
          <cell r="F33">
            <v>0.54597699999999993</v>
          </cell>
          <cell r="G33">
            <v>0.18102299999999999</v>
          </cell>
          <cell r="H33">
            <v>0.58399999999999996</v>
          </cell>
          <cell r="I33">
            <v>6.1999999999999998E-3</v>
          </cell>
          <cell r="J33">
            <v>1.1000000000000001E-3</v>
          </cell>
          <cell r="K33">
            <v>276</v>
          </cell>
          <cell r="L33">
            <v>2.1999999999999999E-2</v>
          </cell>
          <cell r="M33">
            <v>7.5</v>
          </cell>
        </row>
        <row r="34">
          <cell r="D34">
            <v>3.2810000000000001</v>
          </cell>
          <cell r="E34">
            <v>0.65</v>
          </cell>
          <cell r="F34">
            <v>0.47709999999999997</v>
          </cell>
          <cell r="G34">
            <v>0.17290000000000003</v>
          </cell>
          <cell r="H34">
            <v>0.76700000000000002</v>
          </cell>
          <cell r="I34">
            <v>2.07E-2</v>
          </cell>
          <cell r="J34" t="str">
            <v>nd</v>
          </cell>
          <cell r="K34">
            <v>246</v>
          </cell>
          <cell r="L34">
            <v>1.7000000000000001E-2</v>
          </cell>
          <cell r="M34">
            <v>5.7</v>
          </cell>
        </row>
        <row r="35">
          <cell r="D35">
            <v>0.64300000000000002</v>
          </cell>
          <cell r="E35">
            <v>0.11899999999999999</v>
          </cell>
          <cell r="F35">
            <v>8.9369000000000004E-2</v>
          </cell>
          <cell r="G35">
            <v>2.9630999999999998E-2</v>
          </cell>
          <cell r="H35">
            <v>0.17199999999999999</v>
          </cell>
          <cell r="I35">
            <v>3.3999999999999998E-3</v>
          </cell>
          <cell r="J35">
            <v>1.1000000000000001E-3</v>
          </cell>
          <cell r="K35">
            <v>284</v>
          </cell>
          <cell r="L35">
            <v>2.1999999999999999E-2</v>
          </cell>
          <cell r="M35">
            <v>7.6</v>
          </cell>
        </row>
        <row r="36">
          <cell r="D36">
            <v>2.5339999999999998</v>
          </cell>
          <cell r="E36">
            <v>0.58199999999999996</v>
          </cell>
          <cell r="F36">
            <v>0.42718799999999996</v>
          </cell>
          <cell r="G36">
            <v>0.15481200000000001</v>
          </cell>
          <cell r="H36">
            <v>0.83399999999999996</v>
          </cell>
          <cell r="I36">
            <v>1.9400000000000001E-2</v>
          </cell>
          <cell r="J36" t="str">
            <v>nd</v>
          </cell>
          <cell r="K36">
            <v>263</v>
          </cell>
          <cell r="L36">
            <v>1.7000000000000001E-2</v>
          </cell>
          <cell r="M36">
            <v>5.4</v>
          </cell>
        </row>
        <row r="37">
          <cell r="D37">
            <v>0.61399999999999999</v>
          </cell>
          <cell r="E37">
            <v>0.104</v>
          </cell>
          <cell r="F37">
            <v>7.8103999999999993E-2</v>
          </cell>
          <cell r="G37">
            <v>2.5895999999999999E-2</v>
          </cell>
          <cell r="H37">
            <v>0.187</v>
          </cell>
          <cell r="I37">
            <v>4.1999999999999997E-3</v>
          </cell>
          <cell r="J37">
            <v>1.1000000000000001E-3</v>
          </cell>
          <cell r="K37">
            <v>276</v>
          </cell>
          <cell r="L37">
            <v>2.1999999999999999E-2</v>
          </cell>
          <cell r="M37">
            <v>7.8</v>
          </cell>
        </row>
        <row r="38">
          <cell r="D38">
            <v>2.5470000000000002</v>
          </cell>
          <cell r="E38">
            <v>0.58699999999999997</v>
          </cell>
          <cell r="F38">
            <v>0.43085799999999996</v>
          </cell>
          <cell r="G38">
            <v>0.156142</v>
          </cell>
          <cell r="H38">
            <v>0.82799999999999996</v>
          </cell>
          <cell r="I38">
            <v>1.9400000000000001E-2</v>
          </cell>
          <cell r="J38" t="str">
            <v>nd</v>
          </cell>
          <cell r="K38">
            <v>267</v>
          </cell>
          <cell r="L38">
            <v>1.7000000000000001E-2</v>
          </cell>
          <cell r="M38">
            <v>5.3</v>
          </cell>
        </row>
        <row r="39">
          <cell r="D39">
            <v>0.68899999999999995</v>
          </cell>
          <cell r="E39">
            <v>9.6000000000000002E-2</v>
          </cell>
          <cell r="F39">
            <v>7.2095999999999993E-2</v>
          </cell>
          <cell r="G39">
            <v>2.3904000000000002E-2</v>
          </cell>
          <cell r="H39">
            <v>0.20799999999999999</v>
          </cell>
          <cell r="I39">
            <v>4.3E-3</v>
          </cell>
          <cell r="J39">
            <v>1.1000000000000001E-3</v>
          </cell>
          <cell r="K39">
            <v>278</v>
          </cell>
          <cell r="L39">
            <v>2.1999999999999999E-2</v>
          </cell>
          <cell r="M39">
            <v>7.8</v>
          </cell>
        </row>
        <row r="40">
          <cell r="D40">
            <v>0.63</v>
          </cell>
          <cell r="E40">
            <v>0.18</v>
          </cell>
          <cell r="F40">
            <v>0.13</v>
          </cell>
          <cell r="G40">
            <v>0.05</v>
          </cell>
          <cell r="H40">
            <v>0.21</v>
          </cell>
          <cell r="I40">
            <v>1.4E-2</v>
          </cell>
          <cell r="J40" t="str">
            <v>nd</v>
          </cell>
          <cell r="K40">
            <v>278</v>
          </cell>
          <cell r="L40">
            <v>1.7000000000000001E-2</v>
          </cell>
          <cell r="M40">
            <v>5.2</v>
          </cell>
        </row>
        <row r="41">
          <cell r="D41">
            <v>0.95599999999999996</v>
          </cell>
          <cell r="E41">
            <v>0.126</v>
          </cell>
          <cell r="F41">
            <v>9.4626000000000002E-2</v>
          </cell>
          <cell r="G41">
            <v>3.1373999999999999E-2</v>
          </cell>
          <cell r="H41">
            <v>0.246</v>
          </cell>
          <cell r="I41">
            <v>3.5000000000000001E-3</v>
          </cell>
          <cell r="J41">
            <v>1.1000000000000001E-3</v>
          </cell>
          <cell r="K41">
            <v>278</v>
          </cell>
          <cell r="L41">
            <v>2.1999999999999999E-2</v>
          </cell>
          <cell r="M41">
            <v>7.8</v>
          </cell>
        </row>
        <row r="42">
          <cell r="D42">
            <v>0.66</v>
          </cell>
          <cell r="E42">
            <v>0.15</v>
          </cell>
          <cell r="F42">
            <v>0.11</v>
          </cell>
          <cell r="G42">
            <v>0.04</v>
          </cell>
          <cell r="H42">
            <v>0.08</v>
          </cell>
          <cell r="I42">
            <v>1.7000000000000001E-2</v>
          </cell>
          <cell r="J42" t="str">
            <v>nd</v>
          </cell>
          <cell r="K42">
            <v>278</v>
          </cell>
          <cell r="L42">
            <v>1.7000000000000001E-2</v>
          </cell>
          <cell r="M42">
            <v>5.2</v>
          </cell>
        </row>
        <row r="43">
          <cell r="D43">
            <v>0.81399999999999995</v>
          </cell>
          <cell r="E43">
            <v>0.114</v>
          </cell>
          <cell r="F43">
            <v>8.5613999999999996E-2</v>
          </cell>
          <cell r="G43">
            <v>2.8386000000000002E-2</v>
          </cell>
          <cell r="H43">
            <v>0.14899999999999999</v>
          </cell>
          <cell r="I43">
            <v>4.0000000000000001E-3</v>
          </cell>
          <cell r="J43">
            <v>1.1000000000000001E-3</v>
          </cell>
          <cell r="K43">
            <v>285</v>
          </cell>
          <cell r="L43">
            <v>2.1999999999999999E-2</v>
          </cell>
          <cell r="M43">
            <v>7.6</v>
          </cell>
        </row>
        <row r="44">
          <cell r="D44">
            <v>0.83</v>
          </cell>
          <cell r="E44">
            <v>0.22</v>
          </cell>
          <cell r="F44">
            <v>0.16148000000000001</v>
          </cell>
          <cell r="G44">
            <v>5.8520000000000003E-2</v>
          </cell>
          <cell r="H44">
            <v>0.28199999999999997</v>
          </cell>
          <cell r="I44">
            <v>1.95E-2</v>
          </cell>
          <cell r="J44" t="str">
            <v>nd</v>
          </cell>
          <cell r="K44">
            <v>254</v>
          </cell>
          <cell r="L44">
            <v>1.7000000000000001E-2</v>
          </cell>
          <cell r="M44">
            <v>5.7</v>
          </cell>
        </row>
        <row r="45">
          <cell r="D45">
            <v>0.91600000000000004</v>
          </cell>
          <cell r="E45">
            <v>0.111</v>
          </cell>
          <cell r="F45">
            <v>8.3361000000000005E-2</v>
          </cell>
          <cell r="G45">
            <v>2.7639E-2</v>
          </cell>
          <cell r="H45">
            <v>0.14299999999999999</v>
          </cell>
          <cell r="I45">
            <v>3.3999999999999998E-3</v>
          </cell>
          <cell r="J45">
            <v>1.1000000000000001E-3</v>
          </cell>
          <cell r="K45">
            <v>284</v>
          </cell>
          <cell r="L45">
            <v>2.1000000000000001E-2</v>
          </cell>
          <cell r="M45">
            <v>7.6</v>
          </cell>
        </row>
        <row r="46">
          <cell r="D46">
            <v>0.77</v>
          </cell>
          <cell r="E46">
            <v>0.16</v>
          </cell>
          <cell r="F46">
            <v>0.12</v>
          </cell>
          <cell r="G46">
            <v>0.04</v>
          </cell>
          <cell r="H46">
            <v>0.09</v>
          </cell>
          <cell r="I46">
            <v>1.9E-2</v>
          </cell>
          <cell r="J46" t="str">
            <v>nd</v>
          </cell>
          <cell r="K46">
            <v>249.30253328447534</v>
          </cell>
          <cell r="L46">
            <v>1.7000000000000001E-2</v>
          </cell>
          <cell r="M46">
            <v>5.7</v>
          </cell>
        </row>
        <row r="47">
          <cell r="D47">
            <v>0.5</v>
          </cell>
          <cell r="E47">
            <v>0.05</v>
          </cell>
          <cell r="F47">
            <v>0.04</v>
          </cell>
          <cell r="G47">
            <v>0.01</v>
          </cell>
          <cell r="H47">
            <v>0.04</v>
          </cell>
          <cell r="I47">
            <v>4.0000000000000001E-3</v>
          </cell>
          <cell r="J47">
            <v>1.1000000000000001E-3</v>
          </cell>
          <cell r="K47">
            <v>210.17296993457541</v>
          </cell>
          <cell r="L47">
            <v>2.3E-2</v>
          </cell>
          <cell r="M47">
            <v>10.3</v>
          </cell>
        </row>
        <row r="48">
          <cell r="D48">
            <v>0.51</v>
          </cell>
          <cell r="E48">
            <v>0.15</v>
          </cell>
          <cell r="F48">
            <v>0.11</v>
          </cell>
          <cell r="G48">
            <v>0.04</v>
          </cell>
          <cell r="H48">
            <v>0.14000000000000001</v>
          </cell>
          <cell r="I48">
            <v>0.02</v>
          </cell>
          <cell r="J48" t="str">
            <v>nd</v>
          </cell>
          <cell r="K48">
            <v>206.08714600559739</v>
          </cell>
          <cell r="L48">
            <v>1.7000000000000001E-2</v>
          </cell>
          <cell r="M48">
            <v>6.9</v>
          </cell>
        </row>
        <row r="49">
          <cell r="D49">
            <v>0.92600000000000005</v>
          </cell>
          <cell r="E49">
            <v>0.122</v>
          </cell>
          <cell r="F49">
            <v>9.1621999999999995E-2</v>
          </cell>
          <cell r="G49">
            <v>3.0377999999999999E-2</v>
          </cell>
          <cell r="H49">
            <v>0.13400000000000001</v>
          </cell>
          <cell r="I49">
            <v>3.2000000000000002E-3</v>
          </cell>
          <cell r="J49">
            <v>1.1000000000000001E-3</v>
          </cell>
          <cell r="K49">
            <v>276</v>
          </cell>
          <cell r="L49">
            <v>2.1000000000000001E-2</v>
          </cell>
          <cell r="M49">
            <v>7.8</v>
          </cell>
        </row>
        <row r="50">
          <cell r="D50">
            <v>0.82</v>
          </cell>
          <cell r="E50">
            <v>0.16999999999999998</v>
          </cell>
          <cell r="F50">
            <v>0.12</v>
          </cell>
          <cell r="G50">
            <v>0.05</v>
          </cell>
          <cell r="H50">
            <v>0.08</v>
          </cell>
          <cell r="I50">
            <v>1.6E-2</v>
          </cell>
          <cell r="J50" t="str">
            <v>nd</v>
          </cell>
          <cell r="K50">
            <v>249.19225112983995</v>
          </cell>
          <cell r="L50">
            <v>1.7000000000000001E-2</v>
          </cell>
          <cell r="M50">
            <v>5.7</v>
          </cell>
        </row>
        <row r="51">
          <cell r="D51">
            <v>0.39</v>
          </cell>
          <cell r="E51">
            <v>0.08</v>
          </cell>
          <cell r="F51">
            <v>0.06</v>
          </cell>
          <cell r="G51">
            <v>0.02</v>
          </cell>
          <cell r="H51">
            <v>0.05</v>
          </cell>
          <cell r="I51">
            <v>3.0000000000000001E-3</v>
          </cell>
          <cell r="J51">
            <v>1.1000000000000001E-3</v>
          </cell>
          <cell r="K51">
            <v>200.47670968880203</v>
          </cell>
          <cell r="L51">
            <v>2.1000000000000001E-2</v>
          </cell>
          <cell r="M51">
            <v>10.8</v>
          </cell>
        </row>
        <row r="52">
          <cell r="D52">
            <v>0.46</v>
          </cell>
          <cell r="E52">
            <v>0.14000000000000001</v>
          </cell>
          <cell r="F52">
            <v>0.1</v>
          </cell>
          <cell r="G52">
            <v>0.04</v>
          </cell>
          <cell r="H52">
            <v>0.14000000000000001</v>
          </cell>
          <cell r="I52">
            <v>1.4E-2</v>
          </cell>
          <cell r="J52" t="str">
            <v>nd</v>
          </cell>
          <cell r="K52">
            <v>194.83500223374512</v>
          </cell>
          <cell r="L52">
            <v>1.7000000000000001E-2</v>
          </cell>
          <cell r="M52">
            <v>7.3</v>
          </cell>
        </row>
        <row r="53">
          <cell r="D53">
            <v>0.78200000000000003</v>
          </cell>
          <cell r="E53">
            <v>0.112</v>
          </cell>
          <cell r="F53">
            <v>0.109</v>
          </cell>
          <cell r="G53">
            <v>3.0000000000000027E-3</v>
          </cell>
          <cell r="H53">
            <v>0.215</v>
          </cell>
          <cell r="I53">
            <v>3.3E-3</v>
          </cell>
          <cell r="J53">
            <v>1.1000000000000001E-3</v>
          </cell>
          <cell r="K53">
            <v>280</v>
          </cell>
          <cell r="L53">
            <v>2.1000000000000001E-2</v>
          </cell>
          <cell r="M53">
            <v>7.7</v>
          </cell>
        </row>
        <row r="54">
          <cell r="D54">
            <v>0.68899999999999995</v>
          </cell>
          <cell r="E54">
            <v>0.20399999999999999</v>
          </cell>
          <cell r="F54">
            <v>0.16700000000000001</v>
          </cell>
          <cell r="G54">
            <v>3.6999999999999977E-2</v>
          </cell>
          <cell r="H54">
            <v>0.29499999999999998</v>
          </cell>
          <cell r="I54">
            <v>2.1999999999999999E-2</v>
          </cell>
          <cell r="J54" t="str">
            <v>nd</v>
          </cell>
          <cell r="K54">
            <v>251</v>
          </cell>
          <cell r="L54">
            <v>1.7000000000000001E-2</v>
          </cell>
          <cell r="M54">
            <v>5.8</v>
          </cell>
        </row>
        <row r="55">
          <cell r="D55">
            <v>0.45</v>
          </cell>
          <cell r="E55">
            <v>0.11</v>
          </cell>
          <cell r="F55">
            <v>0.08</v>
          </cell>
          <cell r="G55">
            <v>0.03</v>
          </cell>
          <cell r="H55">
            <v>0.05</v>
          </cell>
          <cell r="I55">
            <v>3.0000000000000001E-3</v>
          </cell>
          <cell r="J55">
            <v>1.1000000000000001E-3</v>
          </cell>
          <cell r="K55">
            <v>188.03160131916454</v>
          </cell>
          <cell r="L55">
            <v>2.1000000000000001E-2</v>
          </cell>
          <cell r="M55">
            <v>11.5</v>
          </cell>
        </row>
        <row r="56">
          <cell r="D56">
            <v>0.39</v>
          </cell>
          <cell r="E56">
            <v>0.14000000000000001</v>
          </cell>
          <cell r="F56">
            <v>0.1</v>
          </cell>
          <cell r="G56">
            <v>0.04</v>
          </cell>
          <cell r="H56">
            <v>0.1</v>
          </cell>
          <cell r="I56">
            <v>1.4E-2</v>
          </cell>
          <cell r="J56" t="str">
            <v>nd</v>
          </cell>
          <cell r="K56">
            <v>184.76307709878981</v>
          </cell>
          <cell r="L56">
            <v>1.7000000000000001E-2</v>
          </cell>
          <cell r="M56">
            <v>7.7</v>
          </cell>
        </row>
        <row r="57">
          <cell r="D57">
            <v>0.70699999999999996</v>
          </cell>
          <cell r="E57">
            <v>8.5000000000000006E-2</v>
          </cell>
          <cell r="F57">
            <v>7.2999999999999995E-2</v>
          </cell>
          <cell r="G57">
            <v>1.2000000000000011E-2</v>
          </cell>
          <cell r="H57">
            <v>0.23799999999999999</v>
          </cell>
          <cell r="I57">
            <v>2.0999999999999999E-3</v>
          </cell>
          <cell r="J57">
            <v>1.1000000000000001E-3</v>
          </cell>
          <cell r="K57">
            <v>280</v>
          </cell>
          <cell r="L57">
            <v>2.1000000000000001E-2</v>
          </cell>
          <cell r="M57">
            <v>7.7</v>
          </cell>
        </row>
        <row r="58">
          <cell r="D58">
            <v>0.67</v>
          </cell>
          <cell r="E58">
            <v>0.12</v>
          </cell>
          <cell r="F58">
            <v>0.09</v>
          </cell>
          <cell r="G58">
            <v>0.03</v>
          </cell>
          <cell r="H58">
            <v>0.05</v>
          </cell>
          <cell r="I58">
            <v>1.4E-2</v>
          </cell>
          <cell r="J58" t="str">
            <v>nd</v>
          </cell>
          <cell r="K58">
            <v>251</v>
          </cell>
          <cell r="L58">
            <v>1.7000000000000001E-2</v>
          </cell>
          <cell r="M58">
            <v>5.8</v>
          </cell>
        </row>
        <row r="59">
          <cell r="D59">
            <v>0.501</v>
          </cell>
          <cell r="E59">
            <v>0.13600000000000001</v>
          </cell>
          <cell r="F59">
            <v>0.112</v>
          </cell>
          <cell r="G59">
            <v>2.4000000000000007E-2</v>
          </cell>
          <cell r="H59">
            <v>6.2E-2</v>
          </cell>
          <cell r="I59">
            <v>2E-3</v>
          </cell>
          <cell r="J59">
            <v>1.1000000000000001E-3</v>
          </cell>
          <cell r="K59">
            <v>215</v>
          </cell>
          <cell r="L59">
            <v>2.3E-2</v>
          </cell>
          <cell r="M59">
            <v>10.1</v>
          </cell>
        </row>
        <row r="60">
          <cell r="D60">
            <v>0.34699999999999998</v>
          </cell>
          <cell r="E60">
            <v>0.12</v>
          </cell>
          <cell r="F60">
            <v>8.5000000000000006E-2</v>
          </cell>
          <cell r="G60">
            <v>3.4999999999999989E-2</v>
          </cell>
          <cell r="H60">
            <v>0.128</v>
          </cell>
          <cell r="I60">
            <v>1.7999999999999999E-2</v>
          </cell>
          <cell r="J60" t="str">
            <v>nd</v>
          </cell>
          <cell r="K60">
            <v>204</v>
          </cell>
          <cell r="L60">
            <v>1.7000000000000001E-2</v>
          </cell>
          <cell r="M60">
            <v>7.1</v>
          </cell>
        </row>
        <row r="61">
          <cell r="D61">
            <v>0.48499999999999999</v>
          </cell>
          <cell r="E61">
            <v>9.2999999999999999E-2</v>
          </cell>
          <cell r="F61">
            <v>9.2999999999999999E-2</v>
          </cell>
          <cell r="G61" t="str">
            <v>nd</v>
          </cell>
          <cell r="H61">
            <v>0.87</v>
          </cell>
          <cell r="I61" t="str">
            <v>nd</v>
          </cell>
          <cell r="J61">
            <v>7.8E-2</v>
          </cell>
          <cell r="K61">
            <v>277</v>
          </cell>
          <cell r="L61">
            <v>0.02</v>
          </cell>
          <cell r="M61">
            <v>9.6</v>
          </cell>
        </row>
        <row r="62">
          <cell r="D62">
            <v>0.65400000000000003</v>
          </cell>
          <cell r="E62">
            <v>0.11</v>
          </cell>
          <cell r="F62">
            <v>9.7000000000000003E-2</v>
          </cell>
          <cell r="G62">
            <v>1.2999999999999998E-2</v>
          </cell>
          <cell r="H62">
            <v>7.0000000000000007E-2</v>
          </cell>
          <cell r="I62">
            <v>1.6999999999999999E-3</v>
          </cell>
          <cell r="J62">
            <v>1.1000000000000001E-3</v>
          </cell>
          <cell r="K62">
            <v>280</v>
          </cell>
          <cell r="L62">
            <v>2.1000000000000001E-2</v>
          </cell>
          <cell r="M62">
            <v>7.7</v>
          </cell>
        </row>
        <row r="63">
          <cell r="D63">
            <v>0.53700000000000003</v>
          </cell>
          <cell r="E63">
            <v>0.127</v>
          </cell>
          <cell r="F63">
            <v>8.2000000000000003E-2</v>
          </cell>
          <cell r="G63">
            <v>4.4999999999999998E-2</v>
          </cell>
          <cell r="H63">
            <v>5.8999999999999997E-2</v>
          </cell>
          <cell r="I63">
            <v>2.3999999999999998E-3</v>
          </cell>
          <cell r="J63">
            <v>1.1000000000000001E-3</v>
          </cell>
          <cell r="K63">
            <v>220</v>
          </cell>
          <cell r="L63">
            <v>0.02</v>
          </cell>
          <cell r="M63">
            <v>9.8000000000000007</v>
          </cell>
        </row>
        <row r="64">
          <cell r="D64">
            <v>0.40500000000000003</v>
          </cell>
          <cell r="E64">
            <v>0.125</v>
          </cell>
          <cell r="F64">
            <v>6.9000000000000006E-2</v>
          </cell>
          <cell r="G64">
            <v>5.5999999999999994E-2</v>
          </cell>
          <cell r="H64">
            <v>9.4E-2</v>
          </cell>
          <cell r="I64">
            <v>1.7000000000000001E-2</v>
          </cell>
          <cell r="J64" t="str">
            <v>nd</v>
          </cell>
          <cell r="K64">
            <v>204</v>
          </cell>
          <cell r="L64">
            <v>1.7000000000000001E-2</v>
          </cell>
          <cell r="M64">
            <v>7.1</v>
          </cell>
        </row>
        <row r="65">
          <cell r="D65">
            <v>0.48499999999999999</v>
          </cell>
          <cell r="E65">
            <v>9.2999999999999999E-2</v>
          </cell>
          <cell r="F65">
            <v>9.2999999999999999E-2</v>
          </cell>
          <cell r="G65" t="str">
            <v>nd</v>
          </cell>
          <cell r="H65">
            <v>0.87</v>
          </cell>
          <cell r="I65" t="str">
            <v>nd</v>
          </cell>
          <cell r="J65">
            <v>7.8E-2</v>
          </cell>
          <cell r="K65">
            <v>277</v>
          </cell>
          <cell r="L65">
            <v>0.02</v>
          </cell>
          <cell r="M65">
            <v>9.6</v>
          </cell>
        </row>
        <row r="66">
          <cell r="D66">
            <v>0.49399999999999999</v>
          </cell>
          <cell r="E66">
            <v>0.11899999999999999</v>
          </cell>
          <cell r="F66">
            <v>6.2E-2</v>
          </cell>
          <cell r="G66">
            <v>5.6999999999999995E-2</v>
          </cell>
          <cell r="H66">
            <v>4.8000000000000001E-2</v>
          </cell>
          <cell r="I66">
            <v>1.6000000000000001E-3</v>
          </cell>
          <cell r="J66">
            <v>1.1000000000000001E-3</v>
          </cell>
          <cell r="K66">
            <v>290</v>
          </cell>
          <cell r="L66">
            <v>2.4E-2</v>
          </cell>
          <cell r="M66">
            <v>7.7</v>
          </cell>
        </row>
        <row r="67">
          <cell r="D67">
            <v>0.48699999999999999</v>
          </cell>
          <cell r="E67">
            <v>0.128</v>
          </cell>
          <cell r="F67">
            <v>7.8E-2</v>
          </cell>
          <cell r="G67">
            <v>0.05</v>
          </cell>
          <cell r="H67">
            <v>5.6000000000000001E-2</v>
          </cell>
          <cell r="I67">
            <v>2.3E-3</v>
          </cell>
          <cell r="J67">
            <v>1.1000000000000001E-3</v>
          </cell>
          <cell r="K67">
            <v>252</v>
          </cell>
          <cell r="L67">
            <v>0.02</v>
          </cell>
          <cell r="M67">
            <v>8.6</v>
          </cell>
        </row>
        <row r="68">
          <cell r="D68">
            <v>0.432</v>
          </cell>
          <cell r="E68">
            <v>0.129</v>
          </cell>
          <cell r="F68">
            <v>7.2999999999999995E-2</v>
          </cell>
          <cell r="G68">
            <v>5.6000000000000008E-2</v>
          </cell>
          <cell r="H68">
            <v>6.9000000000000006E-2</v>
          </cell>
          <cell r="I68">
            <v>1.67E-2</v>
          </cell>
          <cell r="J68" t="str">
            <v>nd</v>
          </cell>
          <cell r="K68">
            <v>236</v>
          </cell>
          <cell r="L68">
            <v>1.7000000000000001E-2</v>
          </cell>
          <cell r="M68">
            <v>6.1</v>
          </cell>
        </row>
        <row r="69">
          <cell r="D69">
            <v>0.33400000000000002</v>
          </cell>
          <cell r="E69">
            <v>8.3000000000000004E-2</v>
          </cell>
          <cell r="F69">
            <v>8.3000000000000004E-2</v>
          </cell>
          <cell r="G69" t="str">
            <v>nd</v>
          </cell>
          <cell r="H69">
            <v>0.71699999999999997</v>
          </cell>
          <cell r="I69" t="str">
            <v>nd</v>
          </cell>
          <cell r="J69">
            <v>6.3E-2</v>
          </cell>
          <cell r="K69">
            <v>285</v>
          </cell>
          <cell r="L69">
            <v>0.02</v>
          </cell>
          <cell r="M69">
            <v>9.3000000000000007</v>
          </cell>
        </row>
        <row r="70">
          <cell r="D70">
            <v>0.28199999999999997</v>
          </cell>
          <cell r="E70">
            <v>2.5999999999999999E-2</v>
          </cell>
          <cell r="F70">
            <v>2.5000000000000001E-2</v>
          </cell>
          <cell r="G70">
            <v>9.9999999999999742E-4</v>
          </cell>
          <cell r="H70">
            <v>1.9E-2</v>
          </cell>
          <cell r="I70">
            <v>3.8E-3</v>
          </cell>
          <cell r="J70">
            <v>1.1000000000000001E-3</v>
          </cell>
          <cell r="K70">
            <v>231</v>
          </cell>
          <cell r="L70">
            <v>2.8000000000000001E-2</v>
          </cell>
          <cell r="M70">
            <v>8.3000000000000007</v>
          </cell>
        </row>
        <row r="71">
          <cell r="D71">
            <v>0.22</v>
          </cell>
          <cell r="E71">
            <v>6.0999999999999999E-2</v>
          </cell>
          <cell r="F71">
            <v>3.6999999999999998E-2</v>
          </cell>
          <cell r="G71">
            <v>2.4E-2</v>
          </cell>
          <cell r="H71">
            <v>3.3000000000000002E-2</v>
          </cell>
          <cell r="I71">
            <v>1.5E-3</v>
          </cell>
          <cell r="J71">
            <v>1.1000000000000001E-3</v>
          </cell>
          <cell r="K71">
            <v>224</v>
          </cell>
          <cell r="L71">
            <v>2.8000000000000001E-2</v>
          </cell>
          <cell r="M71">
            <v>8.3000000000000007</v>
          </cell>
        </row>
        <row r="72">
          <cell r="D72">
            <v>0.44800000000000001</v>
          </cell>
          <cell r="E72">
            <v>1.9E-2</v>
          </cell>
          <cell r="F72">
            <v>1.0999999999999999E-2</v>
          </cell>
          <cell r="G72">
            <v>8.0000000000000002E-3</v>
          </cell>
          <cell r="H72">
            <v>0.03</v>
          </cell>
          <cell r="I72">
            <v>1.0999999999999999E-2</v>
          </cell>
          <cell r="J72" t="str">
            <v>nd</v>
          </cell>
          <cell r="K72">
            <v>208</v>
          </cell>
          <cell r="L72">
            <v>1.7000000000000001E-2</v>
          </cell>
          <cell r="M72">
            <v>7</v>
          </cell>
        </row>
        <row r="73">
          <cell r="D73">
            <v>0.28499999999999998</v>
          </cell>
          <cell r="E73">
            <v>3.3000000000000002E-2</v>
          </cell>
          <cell r="F73">
            <v>2.5000000000000001E-2</v>
          </cell>
          <cell r="G73">
            <v>8.0000000000000002E-3</v>
          </cell>
          <cell r="H73">
            <v>0.68100000000000005</v>
          </cell>
          <cell r="I73" t="str">
            <v>nd</v>
          </cell>
          <cell r="J73">
            <v>0.06</v>
          </cell>
          <cell r="K73">
            <v>269</v>
          </cell>
          <cell r="L73">
            <v>0.02</v>
          </cell>
          <cell r="M73">
            <v>9.5</v>
          </cell>
        </row>
        <row r="74">
          <cell r="D74">
            <v>0.29099999999999998</v>
          </cell>
          <cell r="E74">
            <v>2.3E-2</v>
          </cell>
          <cell r="F74">
            <v>2.1000000000000001E-2</v>
          </cell>
          <cell r="G74">
            <v>1.9999999999999983E-3</v>
          </cell>
          <cell r="H74">
            <v>1.2999999999999999E-2</v>
          </cell>
          <cell r="I74">
            <v>1.8E-3</v>
          </cell>
          <cell r="J74">
            <v>1.1000000000000001E-3</v>
          </cell>
          <cell r="K74">
            <v>238</v>
          </cell>
          <cell r="L74">
            <v>2.7E-2</v>
          </cell>
          <cell r="M74">
            <v>9.1999999999999993</v>
          </cell>
        </row>
        <row r="75">
          <cell r="D75">
            <v>0.21099999999999999</v>
          </cell>
          <cell r="E75">
            <v>2.7E-2</v>
          </cell>
          <cell r="F75">
            <v>2.4E-2</v>
          </cell>
          <cell r="G75">
            <v>2.9999999999999992E-3</v>
          </cell>
          <cell r="H75">
            <v>4.1000000000000002E-2</v>
          </cell>
          <cell r="I75">
            <v>1.4E-3</v>
          </cell>
          <cell r="J75">
            <v>1.1000000000000001E-3</v>
          </cell>
          <cell r="K75">
            <v>237</v>
          </cell>
          <cell r="L75">
            <v>2.4E-2</v>
          </cell>
          <cell r="M75">
            <v>9.1999999999999993</v>
          </cell>
        </row>
        <row r="76">
          <cell r="D76">
            <v>0.52</v>
          </cell>
          <cell r="E76">
            <v>6.9000000000000006E-2</v>
          </cell>
          <cell r="F76">
            <v>0.02</v>
          </cell>
          <cell r="G76">
            <v>4.9000000000000002E-2</v>
          </cell>
          <cell r="H76">
            <v>3.5000000000000003E-2</v>
          </cell>
          <cell r="I76">
            <v>1.1299999999999999E-2</v>
          </cell>
          <cell r="J76" t="str">
            <v>nd</v>
          </cell>
          <cell r="K76">
            <v>228</v>
          </cell>
          <cell r="L76">
            <v>1.7000000000000001E-2</v>
          </cell>
          <cell r="M76">
            <v>6.7</v>
          </cell>
        </row>
        <row r="77">
          <cell r="D77">
            <v>0.20899999999999999</v>
          </cell>
          <cell r="E77">
            <v>5.8999999999999997E-2</v>
          </cell>
          <cell r="F77">
            <v>5.7000000000000002E-2</v>
          </cell>
          <cell r="G77">
            <v>1.9999999999999948E-3</v>
          </cell>
          <cell r="H77">
            <v>0.72099999999999997</v>
          </cell>
          <cell r="I77" t="str">
            <v>nd</v>
          </cell>
          <cell r="J77">
            <v>5.7000000000000002E-2</v>
          </cell>
          <cell r="K77">
            <v>265</v>
          </cell>
          <cell r="L77">
            <v>0.02</v>
          </cell>
          <cell r="M77">
            <v>10</v>
          </cell>
        </row>
        <row r="78">
          <cell r="D78">
            <v>0.29899999999999999</v>
          </cell>
          <cell r="E78">
            <v>3.2000000000000001E-2</v>
          </cell>
          <cell r="F78">
            <v>2.4E-2</v>
          </cell>
          <cell r="G78">
            <v>8.0000000000000002E-3</v>
          </cell>
          <cell r="H78">
            <v>1.7000000000000001E-2</v>
          </cell>
          <cell r="I78">
            <v>1.9E-3</v>
          </cell>
          <cell r="J78">
            <v>1.1000000000000001E-3</v>
          </cell>
          <cell r="K78">
            <v>224</v>
          </cell>
          <cell r="L78">
            <v>2.4E-2</v>
          </cell>
          <cell r="M78">
            <v>9.8000000000000007</v>
          </cell>
        </row>
        <row r="79">
          <cell r="D79">
            <v>0.24099999999999999</v>
          </cell>
          <cell r="E79">
            <v>3.7999999999999999E-2</v>
          </cell>
          <cell r="F79">
            <v>2.5999999999999999E-2</v>
          </cell>
          <cell r="G79">
            <v>1.2E-2</v>
          </cell>
          <cell r="H79">
            <v>3.2000000000000001E-2</v>
          </cell>
          <cell r="I79">
            <v>1.2999999999999999E-3</v>
          </cell>
          <cell r="J79">
            <v>1.1000000000000001E-3</v>
          </cell>
          <cell r="K79">
            <v>251</v>
          </cell>
          <cell r="L79">
            <v>2.5999999999999999E-2</v>
          </cell>
          <cell r="M79">
            <v>8.6</v>
          </cell>
        </row>
        <row r="80">
          <cell r="D80">
            <v>0.66600000000000004</v>
          </cell>
          <cell r="E80">
            <v>8.6999999999999994E-2</v>
          </cell>
          <cell r="F80">
            <v>3.9E-2</v>
          </cell>
          <cell r="G80">
            <v>4.7999999999999994E-2</v>
          </cell>
          <cell r="H80">
            <v>1.9E-2</v>
          </cell>
          <cell r="I80">
            <v>8.6999999999999994E-3</v>
          </cell>
          <cell r="J80" t="str">
            <v>nd</v>
          </cell>
          <cell r="K80">
            <v>242</v>
          </cell>
          <cell r="L80">
            <v>1.7000000000000001E-2</v>
          </cell>
          <cell r="M80">
            <v>6.2</v>
          </cell>
        </row>
        <row r="81">
          <cell r="D81">
            <v>0.153</v>
          </cell>
          <cell r="E81">
            <v>4.7E-2</v>
          </cell>
          <cell r="F81">
            <v>4.2999999999999997E-2</v>
          </cell>
          <cell r="G81">
            <v>4.0000000000000036E-3</v>
          </cell>
          <cell r="H81">
            <v>0.624</v>
          </cell>
          <cell r="I81" t="str">
            <v>nd</v>
          </cell>
          <cell r="J81">
            <v>5.1999999999999998E-2</v>
          </cell>
          <cell r="K81">
            <v>264</v>
          </cell>
          <cell r="L81">
            <v>0.02</v>
          </cell>
          <cell r="M81">
            <v>10.1</v>
          </cell>
        </row>
        <row r="82">
          <cell r="D82">
            <v>0.30199999999999999</v>
          </cell>
          <cell r="E82">
            <v>2.5999999999999999E-2</v>
          </cell>
          <cell r="F82">
            <v>0.02</v>
          </cell>
          <cell r="G82">
            <v>5.9999999999999984E-3</v>
          </cell>
          <cell r="H82">
            <v>0.01</v>
          </cell>
          <cell r="I82">
            <v>2.0999999999999999E-3</v>
          </cell>
          <cell r="J82">
            <v>1.1000000000000001E-3</v>
          </cell>
          <cell r="K82">
            <v>219</v>
          </cell>
          <cell r="L82">
            <v>2.4E-2</v>
          </cell>
          <cell r="M82">
            <v>10.1</v>
          </cell>
        </row>
        <row r="83">
          <cell r="D83">
            <v>0.23899999999999999</v>
          </cell>
          <cell r="E83">
            <v>3.7999999999999999E-2</v>
          </cell>
          <cell r="F83">
            <v>2.9000000000000001E-2</v>
          </cell>
          <cell r="G83">
            <v>8.9999999999999976E-3</v>
          </cell>
          <cell r="H83">
            <v>4.3999999999999997E-2</v>
          </cell>
          <cell r="I83">
            <v>2.3999999999999998E-3</v>
          </cell>
          <cell r="J83">
            <v>1.1000000000000001E-3</v>
          </cell>
          <cell r="K83">
            <v>243</v>
          </cell>
          <cell r="L83">
            <v>2.5999999999999999E-2</v>
          </cell>
          <cell r="M83">
            <v>9</v>
          </cell>
        </row>
        <row r="84">
          <cell r="D84">
            <v>0.73199999999999998</v>
          </cell>
          <cell r="E84">
            <v>9.5000000000000001E-2</v>
          </cell>
          <cell r="F84">
            <v>5.1999999999999998E-2</v>
          </cell>
          <cell r="G84">
            <v>4.3000000000000003E-2</v>
          </cell>
          <cell r="H84">
            <v>4.4999999999999998E-2</v>
          </cell>
          <cell r="I84">
            <v>1.03E-2</v>
          </cell>
          <cell r="J84" t="str">
            <v>nd</v>
          </cell>
          <cell r="K84">
            <v>238</v>
          </cell>
          <cell r="L84">
            <v>1.7000000000000001E-2</v>
          </cell>
          <cell r="M84">
            <v>6.2</v>
          </cell>
        </row>
        <row r="85">
          <cell r="D85">
            <v>0.05</v>
          </cell>
          <cell r="E85">
            <v>2.9000000000000001E-2</v>
          </cell>
          <cell r="F85">
            <v>1.7000000000000001E-2</v>
          </cell>
          <cell r="G85">
            <v>1.2E-2</v>
          </cell>
          <cell r="H85">
            <v>0.311</v>
          </cell>
          <cell r="I85" t="str">
            <v>nd</v>
          </cell>
          <cell r="J85">
            <v>1.7999999999999999E-2</v>
          </cell>
          <cell r="K85">
            <v>254</v>
          </cell>
          <cell r="L85">
            <v>0.02</v>
          </cell>
          <cell r="M85">
            <v>10.6</v>
          </cell>
        </row>
        <row r="86">
          <cell r="D86">
            <v>0.19500000000000001</v>
          </cell>
          <cell r="E86">
            <v>2.1999999999999999E-2</v>
          </cell>
          <cell r="F86">
            <v>1.7000000000000001E-2</v>
          </cell>
          <cell r="G86">
            <v>4.9999999999999975E-3</v>
          </cell>
          <cell r="H86">
            <v>1.2E-2</v>
          </cell>
          <cell r="I86">
            <v>1.1999999999999999E-3</v>
          </cell>
          <cell r="J86">
            <v>1.1000000000000001E-3</v>
          </cell>
          <cell r="K86">
            <v>246</v>
          </cell>
          <cell r="L86">
            <v>2.5000000000000001E-2</v>
          </cell>
          <cell r="M86">
            <v>9</v>
          </cell>
        </row>
        <row r="87">
          <cell r="D87">
            <v>0.221</v>
          </cell>
          <cell r="E87">
            <v>3.6999999999999998E-2</v>
          </cell>
          <cell r="F87">
            <v>2.7E-2</v>
          </cell>
          <cell r="G87">
            <v>9.9999999999999985E-3</v>
          </cell>
          <cell r="H87">
            <v>3.9E-2</v>
          </cell>
          <cell r="I87">
            <v>2.0999999999999999E-3</v>
          </cell>
          <cell r="J87">
            <v>1.1000000000000001E-3</v>
          </cell>
          <cell r="K87">
            <v>243</v>
          </cell>
          <cell r="L87">
            <v>2.7E-2</v>
          </cell>
          <cell r="M87">
            <v>9.1</v>
          </cell>
        </row>
        <row r="88">
          <cell r="D88">
            <v>0.64300000000000002</v>
          </cell>
          <cell r="E88">
            <v>8.5000000000000006E-2</v>
          </cell>
          <cell r="F88">
            <v>5.0999999999999997E-2</v>
          </cell>
          <cell r="G88">
            <v>3.4000000000000009E-2</v>
          </cell>
          <cell r="H88">
            <v>3.5000000000000003E-2</v>
          </cell>
          <cell r="I88">
            <v>1.0999999999999999E-2</v>
          </cell>
          <cell r="J88" t="str">
            <v>nd</v>
          </cell>
          <cell r="K88">
            <v>234</v>
          </cell>
          <cell r="L88">
            <v>1.7000000000000001E-2</v>
          </cell>
          <cell r="M88">
            <v>6.3</v>
          </cell>
        </row>
        <row r="89">
          <cell r="D89">
            <v>7.4999999999999997E-2</v>
          </cell>
          <cell r="E89">
            <v>2.8000000000000001E-2</v>
          </cell>
          <cell r="F89">
            <v>1.4E-2</v>
          </cell>
          <cell r="G89">
            <v>1.4E-2</v>
          </cell>
          <cell r="H89">
            <v>0.27600000000000002</v>
          </cell>
          <cell r="I89" t="str">
            <v>nd</v>
          </cell>
          <cell r="J89">
            <v>1.4999999999999999E-2</v>
          </cell>
          <cell r="K89">
            <v>256</v>
          </cell>
          <cell r="L89">
            <v>0.02</v>
          </cell>
          <cell r="M89">
            <v>10.4</v>
          </cell>
        </row>
        <row r="90">
          <cell r="D90">
            <v>0.22500000000000001</v>
          </cell>
          <cell r="E90">
            <v>2.1000000000000001E-2</v>
          </cell>
          <cell r="F90">
            <v>1.7999999999999999E-2</v>
          </cell>
          <cell r="G90">
            <v>3.0000000000000027E-3</v>
          </cell>
          <cell r="H90">
            <v>8.9999999999999993E-3</v>
          </cell>
          <cell r="I90">
            <v>1.2999999999999999E-3</v>
          </cell>
          <cell r="J90">
            <v>1.1000000000000001E-3</v>
          </cell>
          <cell r="K90">
            <v>225</v>
          </cell>
          <cell r="L90">
            <v>2.1999999999999999E-2</v>
          </cell>
          <cell r="M90">
            <v>9.9</v>
          </cell>
        </row>
        <row r="91">
          <cell r="D91">
            <v>0.28399999999999997</v>
          </cell>
          <cell r="E91">
            <v>3.1E-2</v>
          </cell>
          <cell r="F91">
            <v>2.5000000000000001E-2</v>
          </cell>
          <cell r="G91">
            <v>5.9999999999999984E-3</v>
          </cell>
          <cell r="H91">
            <v>2.5000000000000001E-2</v>
          </cell>
          <cell r="I91">
            <v>2.7000000000000001E-3</v>
          </cell>
          <cell r="J91">
            <v>1.1000000000000001E-3</v>
          </cell>
          <cell r="K91">
            <v>243</v>
          </cell>
          <cell r="L91">
            <v>2.7E-2</v>
          </cell>
          <cell r="M91">
            <v>9.1999999999999993</v>
          </cell>
        </row>
        <row r="92">
          <cell r="D92">
            <v>0.54700000000000004</v>
          </cell>
          <cell r="E92">
            <v>0.09</v>
          </cell>
          <cell r="F92">
            <v>6.8000000000000005E-2</v>
          </cell>
          <cell r="G92">
            <v>2.1999999999999992E-2</v>
          </cell>
          <cell r="H92">
            <v>3.3000000000000002E-2</v>
          </cell>
          <cell r="I92">
            <v>1.18E-2</v>
          </cell>
          <cell r="J92" t="str">
            <v>nd</v>
          </cell>
          <cell r="K92">
            <v>232</v>
          </cell>
          <cell r="L92">
            <v>1.7000000000000001E-2</v>
          </cell>
          <cell r="M92">
            <v>6.3</v>
          </cell>
        </row>
        <row r="93">
          <cell r="D93">
            <v>0.08</v>
          </cell>
          <cell r="E93">
            <v>2.3E-2</v>
          </cell>
          <cell r="F93">
            <v>0.01</v>
          </cell>
          <cell r="G93">
            <v>1.2999999999999999E-2</v>
          </cell>
          <cell r="H93">
            <v>0.27600000000000002</v>
          </cell>
          <cell r="I93" t="str">
            <v>nd</v>
          </cell>
          <cell r="J93">
            <v>1.4999999999999999E-2</v>
          </cell>
          <cell r="K93">
            <v>256</v>
          </cell>
          <cell r="L93">
            <v>0.02</v>
          </cell>
          <cell r="M93">
            <v>10.4</v>
          </cell>
        </row>
        <row r="94">
          <cell r="D94">
            <v>0.19700000000000001</v>
          </cell>
          <cell r="E94">
            <v>1.7000000000000001E-2</v>
          </cell>
          <cell r="F94">
            <v>1.4999999999999999E-2</v>
          </cell>
          <cell r="G94">
            <v>2.0000000000000018E-3</v>
          </cell>
          <cell r="H94">
            <v>0.01</v>
          </cell>
          <cell r="I94">
            <v>1.2999999999999999E-3</v>
          </cell>
          <cell r="J94">
            <v>1.1000000000000001E-3</v>
          </cell>
          <cell r="K94">
            <v>209</v>
          </cell>
          <cell r="L94">
            <v>2.2322203474214555E-2</v>
          </cell>
          <cell r="M94">
            <v>10.6</v>
          </cell>
        </row>
        <row r="95">
          <cell r="D95">
            <v>0.372</v>
          </cell>
          <cell r="E95">
            <v>2.1000000000000001E-2</v>
          </cell>
          <cell r="F95">
            <v>1.7000000000000001E-2</v>
          </cell>
          <cell r="G95">
            <v>4.0000000000000001E-3</v>
          </cell>
          <cell r="H95">
            <v>0.02</v>
          </cell>
          <cell r="I95">
            <v>2E-3</v>
          </cell>
          <cell r="J95">
            <v>1.1000000000000001E-3</v>
          </cell>
          <cell r="K95">
            <v>222</v>
          </cell>
          <cell r="L95">
            <v>2.4097959183673467E-2</v>
          </cell>
          <cell r="M95">
            <v>10</v>
          </cell>
        </row>
        <row r="96">
          <cell r="D96">
            <v>0.35</v>
          </cell>
          <cell r="E96">
            <v>6.4000000000000001E-2</v>
          </cell>
          <cell r="F96">
            <v>4.5999999999999999E-2</v>
          </cell>
          <cell r="G96">
            <v>1.8000000000000002E-2</v>
          </cell>
          <cell r="H96">
            <v>2.8000000000000001E-2</v>
          </cell>
          <cell r="I96">
            <v>7.7999999999999996E-3</v>
          </cell>
          <cell r="J96" t="str">
            <v>nd</v>
          </cell>
          <cell r="K96">
            <v>215</v>
          </cell>
          <cell r="L96">
            <v>1.7000000000000001E-2</v>
          </cell>
          <cell r="M96">
            <v>6.8</v>
          </cell>
        </row>
        <row r="97">
          <cell r="D97">
            <v>5.0999999999999997E-2</v>
          </cell>
          <cell r="E97">
            <v>0.02</v>
          </cell>
          <cell r="F97">
            <v>8.0000000000000002E-3</v>
          </cell>
          <cell r="G97">
            <v>1.2E-2</v>
          </cell>
          <cell r="H97">
            <v>0.28199999999999997</v>
          </cell>
          <cell r="I97" t="str">
            <v>nd</v>
          </cell>
          <cell r="J97">
            <v>1.7999999999999999E-2</v>
          </cell>
          <cell r="K97">
            <v>252</v>
          </cell>
          <cell r="L97">
            <v>0.02</v>
          </cell>
          <cell r="M97">
            <v>10.6</v>
          </cell>
        </row>
        <row r="98">
          <cell r="D98">
            <v>0.218</v>
          </cell>
          <cell r="E98">
            <v>1.9E-2</v>
          </cell>
          <cell r="F98">
            <v>1.6E-2</v>
          </cell>
          <cell r="G98">
            <v>2.9999999999999992E-3</v>
          </cell>
          <cell r="H98">
            <v>8.0000000000000002E-3</v>
          </cell>
          <cell r="I98">
            <v>1.1000000000000001E-3</v>
          </cell>
          <cell r="J98">
            <v>1.1000000000000001E-3</v>
          </cell>
          <cell r="K98">
            <v>210</v>
          </cell>
          <cell r="L98">
            <v>2.1999999999999999E-2</v>
          </cell>
          <cell r="M98">
            <v>10.4</v>
          </cell>
        </row>
        <row r="99">
          <cell r="D99">
            <v>0.35099999999999998</v>
          </cell>
          <cell r="E99">
            <v>2.1000000000000001E-2</v>
          </cell>
          <cell r="F99">
            <v>1.7000000000000001E-2</v>
          </cell>
          <cell r="G99">
            <v>4.0000000000000001E-3</v>
          </cell>
          <cell r="H99">
            <v>0.01</v>
          </cell>
          <cell r="I99">
            <v>1.6000000000000001E-3</v>
          </cell>
          <cell r="J99">
            <v>1.1000000000000001E-3</v>
          </cell>
          <cell r="K99">
            <v>216</v>
          </cell>
          <cell r="L99">
            <v>2.4E-2</v>
          </cell>
          <cell r="M99">
            <v>10.1</v>
          </cell>
        </row>
        <row r="100">
          <cell r="D100">
            <v>0.44</v>
          </cell>
          <cell r="E100">
            <v>7.6999999999999999E-2</v>
          </cell>
          <cell r="F100">
            <v>6.0999999999999999E-2</v>
          </cell>
          <cell r="G100">
            <v>1.6E-2</v>
          </cell>
          <cell r="H100">
            <v>3.7999999999999999E-2</v>
          </cell>
          <cell r="I100">
            <v>9.7999999999999997E-3</v>
          </cell>
          <cell r="J100" t="str">
            <v>nd</v>
          </cell>
          <cell r="K100">
            <v>217</v>
          </cell>
          <cell r="L100">
            <v>1.7000000000000001E-2</v>
          </cell>
          <cell r="M100">
            <v>6.7</v>
          </cell>
        </row>
        <row r="101">
          <cell r="D101">
            <v>4.2999999999999997E-2</v>
          </cell>
          <cell r="E101">
            <v>2.4E-2</v>
          </cell>
          <cell r="F101">
            <v>1.2E-2</v>
          </cell>
          <cell r="G101">
            <v>1.2E-2</v>
          </cell>
          <cell r="H101">
            <v>0.28100000000000003</v>
          </cell>
          <cell r="I101" t="str">
            <v>nd</v>
          </cell>
          <cell r="J101">
            <v>1.2E-2</v>
          </cell>
          <cell r="K101">
            <v>247</v>
          </cell>
          <cell r="L101">
            <v>0.02</v>
          </cell>
          <cell r="M101">
            <v>10.8</v>
          </cell>
        </row>
        <row r="102">
          <cell r="D102">
            <v>0.16</v>
          </cell>
          <cell r="E102">
            <v>1.6E-2</v>
          </cell>
          <cell r="F102">
            <v>1.2999999999999999E-2</v>
          </cell>
          <cell r="G102">
            <v>3.0000000000000009E-3</v>
          </cell>
          <cell r="H102">
            <v>1.0999999999999999E-2</v>
          </cell>
          <cell r="I102">
            <v>1.1000000000000001E-3</v>
          </cell>
          <cell r="J102">
            <v>1.1000000000000001E-3</v>
          </cell>
          <cell r="K102">
            <v>200</v>
          </cell>
          <cell r="L102">
            <v>2.2322203474214555E-2</v>
          </cell>
          <cell r="M102">
            <v>10.9</v>
          </cell>
        </row>
        <row r="103">
          <cell r="D103">
            <v>0.249</v>
          </cell>
          <cell r="E103">
            <v>1.9E-2</v>
          </cell>
          <cell r="F103">
            <v>1.4E-2</v>
          </cell>
          <cell r="G103">
            <v>4.9999999999999992E-3</v>
          </cell>
          <cell r="H103">
            <v>1.4999999999999999E-2</v>
          </cell>
          <cell r="I103">
            <v>2.2000000000000001E-3</v>
          </cell>
          <cell r="J103">
            <v>1.1000000000000001E-3</v>
          </cell>
          <cell r="K103">
            <v>208</v>
          </cell>
          <cell r="L103">
            <v>2.4097959183673467E-2</v>
          </cell>
          <cell r="M103">
            <v>10.7</v>
          </cell>
        </row>
        <row r="104">
          <cell r="D104">
            <v>0.19400000000000001</v>
          </cell>
          <cell r="E104">
            <v>4.1000000000000002E-2</v>
          </cell>
          <cell r="F104">
            <v>2.5999999999999999E-2</v>
          </cell>
          <cell r="G104">
            <v>1.5000000000000003E-2</v>
          </cell>
          <cell r="H104">
            <v>1.4999999999999999E-2</v>
          </cell>
          <cell r="I104">
            <v>8.2000000000000007E-3</v>
          </cell>
          <cell r="J104" t="str">
            <v>nd</v>
          </cell>
          <cell r="K104">
            <v>201</v>
          </cell>
          <cell r="L104">
            <v>1.7000000000000001E-2</v>
          </cell>
          <cell r="M104">
            <v>7.4</v>
          </cell>
        </row>
        <row r="105">
          <cell r="D105">
            <v>4.2999999999999997E-2</v>
          </cell>
          <cell r="E105">
            <v>0.02</v>
          </cell>
          <cell r="F105">
            <v>0.01</v>
          </cell>
          <cell r="G105">
            <v>0.01</v>
          </cell>
          <cell r="H105">
            <v>0.27500000000000002</v>
          </cell>
          <cell r="I105" t="str">
            <v>nd</v>
          </cell>
          <cell r="J105">
            <v>1E-3</v>
          </cell>
          <cell r="K105">
            <v>247</v>
          </cell>
          <cell r="L105">
            <v>0.02</v>
          </cell>
          <cell r="M105">
            <v>10.8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10"/>
  <sheetViews>
    <sheetView tabSelected="1" workbookViewId="0">
      <selection activeCell="O64" sqref="O64"/>
    </sheetView>
  </sheetViews>
  <sheetFormatPr defaultRowHeight="15" x14ac:dyDescent="0.25"/>
  <cols>
    <col min="2" max="2" width="14.85546875" customWidth="1"/>
    <col min="13" max="13" width="14.5703125" customWidth="1"/>
  </cols>
  <sheetData>
    <row r="1" spans="1:13" x14ac:dyDescent="0.25">
      <c r="A1" s="156" t="s">
        <v>24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ht="15" customHeigh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x14ac:dyDescent="0.25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3" x14ac:dyDescent="0.25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1:13" ht="15" customHeight="1" x14ac:dyDescent="0.25">
      <c r="A5" s="158" t="s">
        <v>20</v>
      </c>
      <c r="B5" s="158" t="s">
        <v>19</v>
      </c>
      <c r="C5" s="159" t="s">
        <v>18</v>
      </c>
      <c r="D5" s="160" t="s">
        <v>17</v>
      </c>
      <c r="E5" s="158" t="s">
        <v>16</v>
      </c>
      <c r="F5" s="158"/>
      <c r="G5" s="158"/>
      <c r="H5" s="159" t="s">
        <v>15</v>
      </c>
      <c r="I5" s="159" t="s">
        <v>14</v>
      </c>
      <c r="J5" s="159" t="s">
        <v>12</v>
      </c>
      <c r="K5" s="159" t="s">
        <v>13</v>
      </c>
      <c r="L5" s="159" t="s">
        <v>140</v>
      </c>
      <c r="M5" s="159" t="s">
        <v>141</v>
      </c>
    </row>
    <row r="6" spans="1:13" ht="27" x14ac:dyDescent="0.25">
      <c r="A6" s="158"/>
      <c r="B6" s="158"/>
      <c r="C6" s="159"/>
      <c r="D6" s="160"/>
      <c r="E6" s="118" t="s">
        <v>11</v>
      </c>
      <c r="F6" s="118" t="s">
        <v>10</v>
      </c>
      <c r="G6" s="118" t="s">
        <v>9</v>
      </c>
      <c r="H6" s="159"/>
      <c r="I6" s="159"/>
      <c r="J6" s="159"/>
      <c r="K6" s="159"/>
      <c r="L6" s="159"/>
      <c r="M6" s="159"/>
    </row>
    <row r="7" spans="1:13" x14ac:dyDescent="0.25">
      <c r="A7" s="147" t="s">
        <v>142</v>
      </c>
      <c r="B7" s="115" t="s">
        <v>6</v>
      </c>
      <c r="C7" s="153" t="s">
        <v>143</v>
      </c>
      <c r="D7" s="19">
        <v>33</v>
      </c>
      <c r="E7" s="19">
        <v>3</v>
      </c>
      <c r="F7" s="66">
        <f>E7*0.85</f>
        <v>2.5499999999999998</v>
      </c>
      <c r="G7" s="66">
        <f>E7*0.15</f>
        <v>0.44999999999999996</v>
      </c>
      <c r="H7" s="19">
        <v>1.4</v>
      </c>
      <c r="I7" s="21">
        <v>0.05</v>
      </c>
      <c r="J7" s="19">
        <v>2.3999999999999998E-3</v>
      </c>
      <c r="K7" s="20" t="s">
        <v>4</v>
      </c>
      <c r="L7" s="19">
        <v>5.0000000000000001E-3</v>
      </c>
      <c r="M7" s="120">
        <v>8.9</v>
      </c>
    </row>
    <row r="8" spans="1:13" x14ac:dyDescent="0.25">
      <c r="A8" s="147"/>
      <c r="B8" s="115" t="s">
        <v>8</v>
      </c>
      <c r="C8" s="155"/>
      <c r="D8" s="19">
        <v>18</v>
      </c>
      <c r="E8" s="19">
        <v>1.6</v>
      </c>
      <c r="F8" s="66">
        <f t="shared" ref="F8:F30" si="0">E8*0.85</f>
        <v>1.36</v>
      </c>
      <c r="G8" s="66">
        <f t="shared" ref="G8:G30" si="1">E8*0.15</f>
        <v>0.24</v>
      </c>
      <c r="H8" s="19">
        <v>1</v>
      </c>
      <c r="I8" s="21">
        <v>0.16</v>
      </c>
      <c r="J8" s="19" t="s">
        <v>4</v>
      </c>
      <c r="K8" s="20" t="s">
        <v>4</v>
      </c>
      <c r="L8" s="19">
        <v>7.0000000000000001E-3</v>
      </c>
      <c r="M8" s="120">
        <v>7.1</v>
      </c>
    </row>
    <row r="9" spans="1:13" x14ac:dyDescent="0.25">
      <c r="A9" s="147">
        <v>1983</v>
      </c>
      <c r="B9" s="114" t="s">
        <v>6</v>
      </c>
      <c r="C9" s="149" t="s">
        <v>143</v>
      </c>
      <c r="D9" s="4">
        <v>33</v>
      </c>
      <c r="E9" s="4">
        <v>3</v>
      </c>
      <c r="F9" s="4">
        <v>2.5499999999999998</v>
      </c>
      <c r="G9" s="4">
        <v>0.44999999999999996</v>
      </c>
      <c r="H9" s="4">
        <v>1.4</v>
      </c>
      <c r="I9" s="7">
        <v>0.05</v>
      </c>
      <c r="J9" s="4">
        <v>2.3999999999999998E-3</v>
      </c>
      <c r="K9" s="6" t="s">
        <v>4</v>
      </c>
      <c r="L9" s="4">
        <v>5.0000000000000001E-3</v>
      </c>
      <c r="M9" s="123">
        <v>9.65</v>
      </c>
    </row>
    <row r="10" spans="1:13" x14ac:dyDescent="0.25">
      <c r="A10" s="147"/>
      <c r="B10" s="114" t="s">
        <v>8</v>
      </c>
      <c r="C10" s="154"/>
      <c r="D10" s="4">
        <v>18</v>
      </c>
      <c r="E10" s="4">
        <v>1.6</v>
      </c>
      <c r="F10" s="4">
        <v>1.36</v>
      </c>
      <c r="G10" s="4">
        <v>0.24</v>
      </c>
      <c r="H10" s="4">
        <v>1</v>
      </c>
      <c r="I10" s="7">
        <v>0.16</v>
      </c>
      <c r="J10" s="4" t="s">
        <v>4</v>
      </c>
      <c r="K10" s="6" t="s">
        <v>4</v>
      </c>
      <c r="L10" s="4">
        <v>7.0000000000000001E-3</v>
      </c>
      <c r="M10" s="123">
        <v>7.9</v>
      </c>
    </row>
    <row r="11" spans="1:13" x14ac:dyDescent="0.25">
      <c r="A11" s="147">
        <v>1984</v>
      </c>
      <c r="B11" s="115" t="s">
        <v>6</v>
      </c>
      <c r="C11" s="153" t="s">
        <v>143</v>
      </c>
      <c r="D11" s="19">
        <v>28</v>
      </c>
      <c r="E11" s="19">
        <v>2.4</v>
      </c>
      <c r="F11" s="66">
        <f t="shared" si="0"/>
        <v>2.04</v>
      </c>
      <c r="G11" s="66">
        <f t="shared" si="1"/>
        <v>0.36</v>
      </c>
      <c r="H11" s="19">
        <v>1.6</v>
      </c>
      <c r="I11" s="21">
        <v>0.05</v>
      </c>
      <c r="J11" s="19">
        <v>2.3999999999999998E-3</v>
      </c>
      <c r="K11" s="20" t="s">
        <v>4</v>
      </c>
      <c r="L11" s="19">
        <v>4.0000000000000001E-3</v>
      </c>
      <c r="M11" s="120">
        <v>10.19</v>
      </c>
    </row>
    <row r="12" spans="1:13" x14ac:dyDescent="0.25">
      <c r="A12" s="147"/>
      <c r="B12" s="115" t="s">
        <v>8</v>
      </c>
      <c r="C12" s="155"/>
      <c r="D12" s="19">
        <v>16.899999999999999</v>
      </c>
      <c r="E12" s="19">
        <v>1.6</v>
      </c>
      <c r="F12" s="66">
        <f t="shared" si="0"/>
        <v>1.36</v>
      </c>
      <c r="G12" s="66">
        <f t="shared" si="1"/>
        <v>0.24</v>
      </c>
      <c r="H12" s="19">
        <v>1.2</v>
      </c>
      <c r="I12" s="21">
        <v>0.18</v>
      </c>
      <c r="J12" s="19" t="s">
        <v>4</v>
      </c>
      <c r="K12" s="20" t="s">
        <v>4</v>
      </c>
      <c r="L12" s="19">
        <v>6.0000000000000001E-3</v>
      </c>
      <c r="M12" s="120">
        <v>8.25</v>
      </c>
    </row>
    <row r="13" spans="1:13" x14ac:dyDescent="0.25">
      <c r="A13" s="147">
        <v>1985</v>
      </c>
      <c r="B13" s="114" t="s">
        <v>6</v>
      </c>
      <c r="C13" s="152" t="s">
        <v>143</v>
      </c>
      <c r="D13" s="4">
        <v>28</v>
      </c>
      <c r="E13" s="4">
        <v>2.4</v>
      </c>
      <c r="F13" s="4">
        <v>2.04</v>
      </c>
      <c r="G13" s="4">
        <v>0.36</v>
      </c>
      <c r="H13" s="4">
        <v>1.6</v>
      </c>
      <c r="I13" s="7">
        <v>0.05</v>
      </c>
      <c r="J13" s="4">
        <v>2.3999999999999998E-3</v>
      </c>
      <c r="K13" s="6" t="s">
        <v>4</v>
      </c>
      <c r="L13" s="4">
        <v>4.0000000000000001E-3</v>
      </c>
      <c r="M13" s="123">
        <v>10.39</v>
      </c>
    </row>
    <row r="14" spans="1:13" x14ac:dyDescent="0.25">
      <c r="A14" s="147"/>
      <c r="B14" s="114" t="s">
        <v>8</v>
      </c>
      <c r="C14" s="152"/>
      <c r="D14" s="4">
        <v>16.899999999999999</v>
      </c>
      <c r="E14" s="4">
        <v>1.6</v>
      </c>
      <c r="F14" s="4">
        <v>1.36</v>
      </c>
      <c r="G14" s="4">
        <v>0.24</v>
      </c>
      <c r="H14" s="4">
        <v>1.2</v>
      </c>
      <c r="I14" s="7">
        <v>0.18</v>
      </c>
      <c r="J14" s="4" t="s">
        <v>4</v>
      </c>
      <c r="K14" s="6" t="s">
        <v>4</v>
      </c>
      <c r="L14" s="4">
        <v>6.0000000000000001E-3</v>
      </c>
      <c r="M14" s="123">
        <v>8.5399999999999991</v>
      </c>
    </row>
    <row r="15" spans="1:13" x14ac:dyDescent="0.25">
      <c r="A15" s="147">
        <v>1986</v>
      </c>
      <c r="B15" s="115" t="s">
        <v>6</v>
      </c>
      <c r="C15" s="153" t="s">
        <v>143</v>
      </c>
      <c r="D15" s="19">
        <v>22</v>
      </c>
      <c r="E15" s="19">
        <v>2</v>
      </c>
      <c r="F15" s="19">
        <f t="shared" si="0"/>
        <v>1.7</v>
      </c>
      <c r="G15" s="19">
        <f t="shared" si="1"/>
        <v>0.3</v>
      </c>
      <c r="H15" s="19">
        <v>1.9</v>
      </c>
      <c r="I15" s="21">
        <v>0.04</v>
      </c>
      <c r="J15" s="19">
        <v>2.3999999999999998E-3</v>
      </c>
      <c r="K15" s="20" t="s">
        <v>4</v>
      </c>
      <c r="L15" s="19">
        <v>4.0000000000000001E-3</v>
      </c>
      <c r="M15" s="120">
        <v>10.42</v>
      </c>
    </row>
    <row r="16" spans="1:13" x14ac:dyDescent="0.25">
      <c r="A16" s="147"/>
      <c r="B16" s="115" t="s">
        <v>8</v>
      </c>
      <c r="C16" s="153"/>
      <c r="D16" s="19">
        <v>16</v>
      </c>
      <c r="E16" s="19">
        <v>1.6</v>
      </c>
      <c r="F16" s="19">
        <f t="shared" si="0"/>
        <v>1.36</v>
      </c>
      <c r="G16" s="19">
        <f t="shared" si="1"/>
        <v>0.24</v>
      </c>
      <c r="H16" s="19">
        <v>1.8</v>
      </c>
      <c r="I16" s="21">
        <v>0.11</v>
      </c>
      <c r="J16" s="19" t="s">
        <v>4</v>
      </c>
      <c r="K16" s="20" t="s">
        <v>4</v>
      </c>
      <c r="L16" s="19">
        <v>6.0000000000000001E-3</v>
      </c>
      <c r="M16" s="120">
        <v>8.4600000000000009</v>
      </c>
    </row>
    <row r="17" spans="1:13" x14ac:dyDescent="0.25">
      <c r="A17" s="147">
        <v>1987</v>
      </c>
      <c r="B17" s="114" t="s">
        <v>6</v>
      </c>
      <c r="C17" s="149" t="s">
        <v>143</v>
      </c>
      <c r="D17" s="4">
        <v>22</v>
      </c>
      <c r="E17" s="4">
        <v>2</v>
      </c>
      <c r="F17" s="4">
        <v>1.7</v>
      </c>
      <c r="G17" s="4">
        <v>0.3</v>
      </c>
      <c r="H17" s="4">
        <v>1.9</v>
      </c>
      <c r="I17" s="7">
        <v>0.04</v>
      </c>
      <c r="J17" s="4">
        <v>2.3999999999999998E-3</v>
      </c>
      <c r="K17" s="6" t="s">
        <v>4</v>
      </c>
      <c r="L17" s="4">
        <v>4.0000000000000001E-3</v>
      </c>
      <c r="M17" s="123">
        <v>10.64</v>
      </c>
    </row>
    <row r="18" spans="1:13" x14ac:dyDescent="0.25">
      <c r="A18" s="147"/>
      <c r="B18" s="114" t="s">
        <v>8</v>
      </c>
      <c r="C18" s="154"/>
      <c r="D18" s="4">
        <v>16</v>
      </c>
      <c r="E18" s="4">
        <v>1.6</v>
      </c>
      <c r="F18" s="4">
        <v>1.36</v>
      </c>
      <c r="G18" s="4">
        <v>0.24</v>
      </c>
      <c r="H18" s="4">
        <v>1.8</v>
      </c>
      <c r="I18" s="7">
        <v>0.11</v>
      </c>
      <c r="J18" s="4" t="s">
        <v>4</v>
      </c>
      <c r="K18" s="6" t="s">
        <v>4</v>
      </c>
      <c r="L18" s="4">
        <v>6.0000000000000001E-3</v>
      </c>
      <c r="M18" s="123">
        <v>8.52</v>
      </c>
    </row>
    <row r="19" spans="1:13" x14ac:dyDescent="0.25">
      <c r="A19" s="147">
        <v>1988</v>
      </c>
      <c r="B19" s="115" t="s">
        <v>6</v>
      </c>
      <c r="C19" s="153" t="s">
        <v>23</v>
      </c>
      <c r="D19" s="19">
        <v>18.5</v>
      </c>
      <c r="E19" s="19">
        <v>1.7</v>
      </c>
      <c r="F19" s="66">
        <f t="shared" si="0"/>
        <v>1.4449999999999998</v>
      </c>
      <c r="G19" s="66">
        <f t="shared" si="1"/>
        <v>0.255</v>
      </c>
      <c r="H19" s="19">
        <v>1.8</v>
      </c>
      <c r="I19" s="21">
        <v>0.04</v>
      </c>
      <c r="J19" s="19">
        <v>2.3999999999999998E-3</v>
      </c>
      <c r="K19" s="20" t="s">
        <v>4</v>
      </c>
      <c r="L19" s="19">
        <v>4.0000000000000001E-3</v>
      </c>
      <c r="M19" s="120">
        <v>10.86</v>
      </c>
    </row>
    <row r="20" spans="1:13" x14ac:dyDescent="0.25">
      <c r="A20" s="147"/>
      <c r="B20" s="115" t="s">
        <v>8</v>
      </c>
      <c r="C20" s="153"/>
      <c r="D20" s="19">
        <v>13.3</v>
      </c>
      <c r="E20" s="19">
        <v>1.7</v>
      </c>
      <c r="F20" s="66">
        <f t="shared" si="0"/>
        <v>1.4449999999999998</v>
      </c>
      <c r="G20" s="66">
        <f t="shared" si="1"/>
        <v>0.255</v>
      </c>
      <c r="H20" s="19">
        <v>1.4</v>
      </c>
      <c r="I20" s="21">
        <v>0.11</v>
      </c>
      <c r="J20" s="19" t="s">
        <v>4</v>
      </c>
      <c r="K20" s="20" t="s">
        <v>4</v>
      </c>
      <c r="L20" s="19">
        <v>6.0000000000000001E-3</v>
      </c>
      <c r="M20" s="120">
        <v>8.58</v>
      </c>
    </row>
    <row r="21" spans="1:13" x14ac:dyDescent="0.25">
      <c r="A21" s="147">
        <v>1989</v>
      </c>
      <c r="B21" s="114" t="s">
        <v>6</v>
      </c>
      <c r="C21" s="152" t="s">
        <v>23</v>
      </c>
      <c r="D21" s="4">
        <v>15.2</v>
      </c>
      <c r="E21" s="4">
        <v>1.6</v>
      </c>
      <c r="F21" s="4">
        <f t="shared" si="0"/>
        <v>1.36</v>
      </c>
      <c r="G21" s="4">
        <f t="shared" si="1"/>
        <v>0.24</v>
      </c>
      <c r="H21" s="4">
        <v>1.6</v>
      </c>
      <c r="I21" s="7">
        <v>0.04</v>
      </c>
      <c r="J21" s="4">
        <v>2.3999999999999998E-3</v>
      </c>
      <c r="K21" s="6" t="s">
        <v>4</v>
      </c>
      <c r="L21" s="4">
        <v>4.0000000000000001E-3</v>
      </c>
      <c r="M21" s="123">
        <v>11.07</v>
      </c>
    </row>
    <row r="22" spans="1:13" x14ac:dyDescent="0.25">
      <c r="A22" s="147"/>
      <c r="B22" s="114" t="s">
        <v>8</v>
      </c>
      <c r="C22" s="152"/>
      <c r="D22" s="4">
        <v>12.8</v>
      </c>
      <c r="E22" s="4">
        <v>1.6</v>
      </c>
      <c r="F22" s="4">
        <f t="shared" si="0"/>
        <v>1.36</v>
      </c>
      <c r="G22" s="4">
        <f t="shared" si="1"/>
        <v>0.24</v>
      </c>
      <c r="H22" s="4">
        <v>1.1000000000000001</v>
      </c>
      <c r="I22" s="7">
        <v>0.11</v>
      </c>
      <c r="J22" s="4" t="s">
        <v>4</v>
      </c>
      <c r="K22" s="6" t="s">
        <v>4</v>
      </c>
      <c r="L22" s="4">
        <v>6.0000000000000001E-3</v>
      </c>
      <c r="M22" s="123">
        <v>8.65</v>
      </c>
    </row>
    <row r="23" spans="1:13" x14ac:dyDescent="0.25">
      <c r="A23" s="147">
        <v>1990</v>
      </c>
      <c r="B23" s="115" t="s">
        <v>6</v>
      </c>
      <c r="C23" s="153" t="s">
        <v>23</v>
      </c>
      <c r="D23" s="19">
        <v>13.3</v>
      </c>
      <c r="E23" s="19">
        <v>1.4</v>
      </c>
      <c r="F23" s="66">
        <f t="shared" si="0"/>
        <v>1.19</v>
      </c>
      <c r="G23" s="66">
        <f t="shared" si="1"/>
        <v>0.21</v>
      </c>
      <c r="H23" s="19">
        <v>1.4</v>
      </c>
      <c r="I23" s="21">
        <v>0.04</v>
      </c>
      <c r="J23" s="19">
        <v>2.3999999999999998E-3</v>
      </c>
      <c r="K23" s="20" t="s">
        <v>4</v>
      </c>
      <c r="L23" s="19">
        <v>4.0000000000000001E-3</v>
      </c>
      <c r="M23" s="120">
        <v>11.82</v>
      </c>
    </row>
    <row r="24" spans="1:13" x14ac:dyDescent="0.25">
      <c r="A24" s="147"/>
      <c r="B24" s="115" t="s">
        <v>8</v>
      </c>
      <c r="C24" s="153"/>
      <c r="D24" s="19">
        <v>10.8</v>
      </c>
      <c r="E24" s="19">
        <v>1.3</v>
      </c>
      <c r="F24" s="66">
        <f t="shared" si="0"/>
        <v>1.105</v>
      </c>
      <c r="G24" s="66">
        <f t="shared" si="1"/>
        <v>0.19500000000000001</v>
      </c>
      <c r="H24" s="19">
        <v>1.2</v>
      </c>
      <c r="I24" s="21">
        <v>0.11</v>
      </c>
      <c r="J24" s="19" t="s">
        <v>4</v>
      </c>
      <c r="K24" s="20" t="s">
        <v>4</v>
      </c>
      <c r="L24" s="19">
        <v>6.0000000000000001E-3</v>
      </c>
      <c r="M24" s="120">
        <v>8.65</v>
      </c>
    </row>
    <row r="25" spans="1:13" x14ac:dyDescent="0.25">
      <c r="A25" s="147">
        <v>1991</v>
      </c>
      <c r="B25" s="114" t="s">
        <v>6</v>
      </c>
      <c r="C25" s="152" t="s">
        <v>23</v>
      </c>
      <c r="D25" s="4">
        <v>11.5</v>
      </c>
      <c r="E25" s="4">
        <v>1.3</v>
      </c>
      <c r="F25" s="4">
        <f t="shared" si="0"/>
        <v>1.105</v>
      </c>
      <c r="G25" s="4">
        <f t="shared" si="1"/>
        <v>0.19500000000000001</v>
      </c>
      <c r="H25" s="4">
        <v>1.3</v>
      </c>
      <c r="I25" s="7">
        <v>0.04</v>
      </c>
      <c r="J25" s="4">
        <v>2.3999999999999998E-3</v>
      </c>
      <c r="K25" s="6" t="s">
        <v>4</v>
      </c>
      <c r="L25" s="4">
        <v>4.0000000000000001E-3</v>
      </c>
      <c r="M25" s="123">
        <v>11.82</v>
      </c>
    </row>
    <row r="26" spans="1:13" x14ac:dyDescent="0.25">
      <c r="A26" s="147"/>
      <c r="B26" s="114" t="s">
        <v>8</v>
      </c>
      <c r="C26" s="152"/>
      <c r="D26" s="4">
        <v>8.4</v>
      </c>
      <c r="E26" s="4">
        <v>1.1000000000000001</v>
      </c>
      <c r="F26" s="4">
        <f t="shared" si="0"/>
        <v>0.93500000000000005</v>
      </c>
      <c r="G26" s="4">
        <f t="shared" si="1"/>
        <v>0.16500000000000001</v>
      </c>
      <c r="H26" s="4">
        <v>1</v>
      </c>
      <c r="I26" s="7">
        <v>0.11</v>
      </c>
      <c r="J26" s="4" t="s">
        <v>4</v>
      </c>
      <c r="K26" s="6" t="s">
        <v>4</v>
      </c>
      <c r="L26" s="4">
        <v>6.0000000000000001E-3</v>
      </c>
      <c r="M26" s="123">
        <v>8.65</v>
      </c>
    </row>
    <row r="27" spans="1:13" x14ac:dyDescent="0.25">
      <c r="A27" s="147">
        <v>1992</v>
      </c>
      <c r="B27" s="115" t="s">
        <v>6</v>
      </c>
      <c r="C27" s="153" t="s">
        <v>22</v>
      </c>
      <c r="D27" s="19">
        <v>6.2</v>
      </c>
      <c r="E27" s="19">
        <v>0.6</v>
      </c>
      <c r="F27" s="66">
        <f t="shared" si="0"/>
        <v>0.51</v>
      </c>
      <c r="G27" s="66">
        <f t="shared" si="1"/>
        <v>0.09</v>
      </c>
      <c r="H27" s="19">
        <v>0.6</v>
      </c>
      <c r="I27" s="21">
        <v>1.2999999999999999E-2</v>
      </c>
      <c r="J27" s="19">
        <v>2.3999999999999998E-3</v>
      </c>
      <c r="K27" s="20" t="s">
        <v>4</v>
      </c>
      <c r="L27" s="19">
        <v>4.0000000000000001E-3</v>
      </c>
      <c r="M27" s="120">
        <v>10.98</v>
      </c>
    </row>
    <row r="28" spans="1:13" x14ac:dyDescent="0.25">
      <c r="A28" s="147"/>
      <c r="B28" s="115" t="s">
        <v>8</v>
      </c>
      <c r="C28" s="153"/>
      <c r="D28" s="19">
        <v>3.6</v>
      </c>
      <c r="E28" s="19">
        <v>0.6</v>
      </c>
      <c r="F28" s="66">
        <f t="shared" si="0"/>
        <v>0.51</v>
      </c>
      <c r="G28" s="66">
        <f t="shared" si="1"/>
        <v>0.09</v>
      </c>
      <c r="H28" s="19">
        <v>0.5</v>
      </c>
      <c r="I28" s="21">
        <v>3.5000000000000003E-2</v>
      </c>
      <c r="J28" s="19" t="s">
        <v>4</v>
      </c>
      <c r="K28" s="20" t="s">
        <v>4</v>
      </c>
      <c r="L28" s="19">
        <v>6.0000000000000001E-3</v>
      </c>
      <c r="M28" s="120">
        <v>8.01</v>
      </c>
    </row>
    <row r="29" spans="1:13" x14ac:dyDescent="0.25">
      <c r="A29" s="147">
        <v>1993</v>
      </c>
      <c r="B29" s="114" t="s">
        <v>6</v>
      </c>
      <c r="C29" s="152" t="s">
        <v>22</v>
      </c>
      <c r="D29" s="4">
        <v>6.3</v>
      </c>
      <c r="E29" s="4">
        <v>0.6</v>
      </c>
      <c r="F29" s="4">
        <f t="shared" si="0"/>
        <v>0.51</v>
      </c>
      <c r="G29" s="4">
        <f t="shared" si="1"/>
        <v>0.09</v>
      </c>
      <c r="H29" s="4">
        <v>0.8</v>
      </c>
      <c r="I29" s="7">
        <v>2.1999999999999999E-2</v>
      </c>
      <c r="J29" s="4">
        <v>2.3999999999999998E-3</v>
      </c>
      <c r="K29" s="6" t="s">
        <v>4</v>
      </c>
      <c r="L29" s="4">
        <v>4.0000000000000001E-3</v>
      </c>
      <c r="M29" s="123">
        <v>10.98</v>
      </c>
    </row>
    <row r="30" spans="1:13" x14ac:dyDescent="0.25">
      <c r="A30" s="147"/>
      <c r="B30" s="114" t="s">
        <v>8</v>
      </c>
      <c r="C30" s="152"/>
      <c r="D30" s="4">
        <v>4.2</v>
      </c>
      <c r="E30" s="4">
        <v>0.7</v>
      </c>
      <c r="F30" s="4">
        <f t="shared" si="0"/>
        <v>0.59499999999999997</v>
      </c>
      <c r="G30" s="4">
        <f t="shared" si="1"/>
        <v>0.105</v>
      </c>
      <c r="H30" s="4">
        <v>0.6</v>
      </c>
      <c r="I30" s="7">
        <v>0.04</v>
      </c>
      <c r="J30" s="4" t="s">
        <v>4</v>
      </c>
      <c r="K30" s="6" t="s">
        <v>4</v>
      </c>
      <c r="L30" s="4">
        <v>6.0000000000000001E-3</v>
      </c>
      <c r="M30" s="123">
        <v>8.5399999999999991</v>
      </c>
    </row>
    <row r="31" spans="1:13" x14ac:dyDescent="0.25">
      <c r="A31" s="147">
        <v>1994</v>
      </c>
      <c r="B31" s="115" t="s">
        <v>6</v>
      </c>
      <c r="C31" s="153" t="s">
        <v>22</v>
      </c>
      <c r="D31" s="19">
        <v>6</v>
      </c>
      <c r="E31" s="19">
        <v>0.6</v>
      </c>
      <c r="F31" s="19">
        <f>E31*0.751</f>
        <v>0.4506</v>
      </c>
      <c r="G31" s="19">
        <f>E31*0.249</f>
        <v>0.14940000000000001</v>
      </c>
      <c r="H31" s="19">
        <v>0.7</v>
      </c>
      <c r="I31" s="21">
        <v>3.5999999999999997E-2</v>
      </c>
      <c r="J31" s="19">
        <v>2.3999999999999998E-3</v>
      </c>
      <c r="K31" s="20" t="s">
        <v>4</v>
      </c>
      <c r="L31" s="19">
        <v>2.1999999999999999E-2</v>
      </c>
      <c r="M31" s="120">
        <v>10.039999999999999</v>
      </c>
    </row>
    <row r="32" spans="1:13" x14ac:dyDescent="0.25">
      <c r="A32" s="147"/>
      <c r="B32" s="115" t="s">
        <v>8</v>
      </c>
      <c r="C32" s="153"/>
      <c r="D32" s="19">
        <v>4.5999999999999996</v>
      </c>
      <c r="E32" s="19">
        <v>0.7</v>
      </c>
      <c r="F32" s="19">
        <f>E32*0.734</f>
        <v>0.51379999999999992</v>
      </c>
      <c r="G32" s="19">
        <f>E32*0.266</f>
        <v>0.1862</v>
      </c>
      <c r="H32" s="19">
        <v>0.7</v>
      </c>
      <c r="I32" s="21">
        <v>4.2000000000000003E-2</v>
      </c>
      <c r="J32" s="19" t="s">
        <v>4</v>
      </c>
      <c r="K32" s="20" t="s">
        <v>4</v>
      </c>
      <c r="L32" s="19">
        <v>1.7000000000000001E-2</v>
      </c>
      <c r="M32" s="120">
        <v>7.54</v>
      </c>
    </row>
    <row r="33" spans="1:13" x14ac:dyDescent="0.25">
      <c r="A33" s="147">
        <v>1995</v>
      </c>
      <c r="B33" s="114" t="s">
        <v>6</v>
      </c>
      <c r="C33" s="152" t="s">
        <v>22</v>
      </c>
      <c r="D33" s="4">
        <v>4.7</v>
      </c>
      <c r="E33" s="4">
        <v>0.6</v>
      </c>
      <c r="F33" s="4">
        <f>E33*0.751</f>
        <v>0.4506</v>
      </c>
      <c r="G33" s="4">
        <f>E33*0.249</f>
        <v>0.14940000000000001</v>
      </c>
      <c r="H33" s="4">
        <v>0.6</v>
      </c>
      <c r="I33" s="7">
        <v>2.5000000000000001E-2</v>
      </c>
      <c r="J33" s="4">
        <v>2.3999999999999998E-3</v>
      </c>
      <c r="K33" s="6" t="s">
        <v>4</v>
      </c>
      <c r="L33" s="4">
        <v>2.1999999999999999E-2</v>
      </c>
      <c r="M33" s="123">
        <v>10.4</v>
      </c>
    </row>
    <row r="34" spans="1:13" x14ac:dyDescent="0.25">
      <c r="A34" s="147"/>
      <c r="B34" s="114" t="s">
        <v>8</v>
      </c>
      <c r="C34" s="152"/>
      <c r="D34" s="4">
        <v>4.5999999999999996</v>
      </c>
      <c r="E34" s="4">
        <v>0.7</v>
      </c>
      <c r="F34" s="4">
        <f>E34*0.734</f>
        <v>0.51379999999999992</v>
      </c>
      <c r="G34" s="4">
        <f>E34*0.266</f>
        <v>0.1862</v>
      </c>
      <c r="H34" s="4">
        <v>0.7</v>
      </c>
      <c r="I34" s="7">
        <v>4.2000000000000003E-2</v>
      </c>
      <c r="J34" s="4" t="s">
        <v>4</v>
      </c>
      <c r="K34" s="6" t="s">
        <v>4</v>
      </c>
      <c r="L34" s="4">
        <v>1.7000000000000001E-2</v>
      </c>
      <c r="M34" s="123">
        <v>7.54</v>
      </c>
    </row>
    <row r="35" spans="1:13" x14ac:dyDescent="0.25">
      <c r="A35" s="147">
        <v>1996</v>
      </c>
      <c r="B35" s="115" t="s">
        <v>6</v>
      </c>
      <c r="C35" s="153" t="s">
        <v>22</v>
      </c>
      <c r="D35" s="19">
        <v>3.8</v>
      </c>
      <c r="E35" s="19">
        <v>0.4</v>
      </c>
      <c r="F35" s="19">
        <f>E35*0.751</f>
        <v>0.3004</v>
      </c>
      <c r="G35" s="19">
        <f>E35*0.249</f>
        <v>9.9600000000000008E-2</v>
      </c>
      <c r="H35" s="19">
        <v>0.5</v>
      </c>
      <c r="I35" s="21">
        <v>1.9E-2</v>
      </c>
      <c r="J35" s="19">
        <v>2.3999999999999998E-3</v>
      </c>
      <c r="K35" s="20" t="s">
        <v>4</v>
      </c>
      <c r="L35" s="19">
        <v>2.1999999999999999E-2</v>
      </c>
      <c r="M35" s="120">
        <v>11.04</v>
      </c>
    </row>
    <row r="36" spans="1:13" x14ac:dyDescent="0.25">
      <c r="A36" s="147"/>
      <c r="B36" s="115" t="s">
        <v>8</v>
      </c>
      <c r="C36" s="153"/>
      <c r="D36" s="19">
        <v>3.9</v>
      </c>
      <c r="E36" s="19">
        <v>0.6</v>
      </c>
      <c r="F36" s="19">
        <f>E36*0.734</f>
        <v>0.44039999999999996</v>
      </c>
      <c r="G36" s="19">
        <f>E36*0.266</f>
        <v>0.15959999999999999</v>
      </c>
      <c r="H36" s="19">
        <v>0.7</v>
      </c>
      <c r="I36" s="21">
        <v>0.04</v>
      </c>
      <c r="J36" s="19" t="s">
        <v>4</v>
      </c>
      <c r="K36" s="20" t="s">
        <v>4</v>
      </c>
      <c r="L36" s="19">
        <v>1.7000000000000001E-2</v>
      </c>
      <c r="M36" s="120">
        <v>7.17</v>
      </c>
    </row>
    <row r="37" spans="1:13" x14ac:dyDescent="0.25">
      <c r="A37" s="147">
        <v>1997</v>
      </c>
      <c r="B37" s="114" t="s">
        <v>6</v>
      </c>
      <c r="C37" s="152" t="s">
        <v>21</v>
      </c>
      <c r="D37" s="4">
        <v>1.2</v>
      </c>
      <c r="E37" s="4">
        <v>0.2</v>
      </c>
      <c r="F37" s="4">
        <f>E37*0.751</f>
        <v>0.1502</v>
      </c>
      <c r="G37" s="4">
        <f>E37*0.249</f>
        <v>4.9800000000000004E-2</v>
      </c>
      <c r="H37" s="4">
        <v>0.3</v>
      </c>
      <c r="I37" s="7">
        <v>7.0000000000000001E-3</v>
      </c>
      <c r="J37" s="4">
        <v>1.1000000000000001E-3</v>
      </c>
      <c r="K37" s="6" t="s">
        <v>4</v>
      </c>
      <c r="L37" s="4">
        <v>2.1999999999999999E-2</v>
      </c>
      <c r="M37" s="123">
        <v>11.04</v>
      </c>
    </row>
    <row r="38" spans="1:13" x14ac:dyDescent="0.25">
      <c r="A38" s="147"/>
      <c r="B38" s="114" t="s">
        <v>8</v>
      </c>
      <c r="C38" s="152"/>
      <c r="D38" s="4">
        <v>0.9</v>
      </c>
      <c r="E38" s="4">
        <v>0.3</v>
      </c>
      <c r="F38" s="4">
        <f>E38*0.734</f>
        <v>0.22019999999999998</v>
      </c>
      <c r="G38" s="4">
        <f>E38*0.266</f>
        <v>7.9799999999999996E-2</v>
      </c>
      <c r="H38" s="4">
        <v>0.3</v>
      </c>
      <c r="I38" s="7">
        <v>1.2E-2</v>
      </c>
      <c r="J38" s="4" t="s">
        <v>4</v>
      </c>
      <c r="K38" s="6" t="s">
        <v>4</v>
      </c>
      <c r="L38" s="4">
        <v>1.7000000000000001E-2</v>
      </c>
      <c r="M38" s="123">
        <v>7.17</v>
      </c>
    </row>
    <row r="39" spans="1:13" x14ac:dyDescent="0.25">
      <c r="A39" s="147">
        <v>1998</v>
      </c>
      <c r="B39" s="115" t="s">
        <v>6</v>
      </c>
      <c r="C39" s="153" t="s">
        <v>21</v>
      </c>
      <c r="D39" s="19">
        <v>0.79</v>
      </c>
      <c r="E39" s="19">
        <v>0.14000000000000001</v>
      </c>
      <c r="F39" s="19">
        <f>E39*0.751</f>
        <v>0.10514000000000001</v>
      </c>
      <c r="G39" s="19">
        <f>E39*0.249</f>
        <v>3.4860000000000002E-2</v>
      </c>
      <c r="H39" s="19">
        <v>0.23</v>
      </c>
      <c r="I39" s="21">
        <v>4.0000000000000001E-3</v>
      </c>
      <c r="J39" s="19">
        <v>1.1000000000000001E-3</v>
      </c>
      <c r="K39" s="20" t="s">
        <v>4</v>
      </c>
      <c r="L39" s="19">
        <v>2.1999999999999999E-2</v>
      </c>
      <c r="M39" s="120">
        <v>11.82</v>
      </c>
    </row>
    <row r="40" spans="1:13" x14ac:dyDescent="0.25">
      <c r="A40" s="147"/>
      <c r="B40" s="115" t="s">
        <v>8</v>
      </c>
      <c r="C40" s="153"/>
      <c r="D40" s="19">
        <v>0.67</v>
      </c>
      <c r="E40" s="19">
        <v>0.19</v>
      </c>
      <c r="F40" s="19">
        <f>E40*0.734</f>
        <v>0.13946</v>
      </c>
      <c r="G40" s="19">
        <f>E40*0.266</f>
        <v>5.0540000000000002E-2</v>
      </c>
      <c r="H40" s="19">
        <v>0.24</v>
      </c>
      <c r="I40" s="21">
        <v>1.4E-2</v>
      </c>
      <c r="J40" s="19" t="s">
        <v>4</v>
      </c>
      <c r="K40" s="20" t="s">
        <v>4</v>
      </c>
      <c r="L40" s="19">
        <v>1.7000000000000001E-2</v>
      </c>
      <c r="M40" s="120">
        <v>7.41</v>
      </c>
    </row>
    <row r="41" spans="1:13" x14ac:dyDescent="0.25">
      <c r="A41" s="147">
        <v>1999</v>
      </c>
      <c r="B41" s="114" t="s">
        <v>6</v>
      </c>
      <c r="C41" s="152" t="s">
        <v>21</v>
      </c>
      <c r="D41" s="4">
        <v>0.74</v>
      </c>
      <c r="E41" s="4">
        <v>0.14000000000000001</v>
      </c>
      <c r="F41" s="4">
        <f>E41*0.751</f>
        <v>0.10514000000000001</v>
      </c>
      <c r="G41" s="4">
        <f>E41*0.249</f>
        <v>3.4860000000000002E-2</v>
      </c>
      <c r="H41" s="4">
        <v>0.23</v>
      </c>
      <c r="I41" s="7">
        <v>4.0000000000000001E-3</v>
      </c>
      <c r="J41" s="4">
        <v>1.1000000000000001E-3</v>
      </c>
      <c r="K41" s="6" t="s">
        <v>4</v>
      </c>
      <c r="L41" s="4">
        <v>2.1999999999999999E-2</v>
      </c>
      <c r="M41" s="123">
        <v>11.82</v>
      </c>
    </row>
    <row r="42" spans="1:13" x14ac:dyDescent="0.25">
      <c r="A42" s="147"/>
      <c r="B42" s="114" t="s">
        <v>8</v>
      </c>
      <c r="C42" s="152"/>
      <c r="D42" s="4">
        <v>0.6</v>
      </c>
      <c r="E42" s="4">
        <v>0.17</v>
      </c>
      <c r="F42" s="4">
        <f>E42*0.734</f>
        <v>0.12478</v>
      </c>
      <c r="G42" s="4">
        <f>E42*0.266</f>
        <v>4.5220000000000003E-2</v>
      </c>
      <c r="H42" s="4">
        <v>0.22</v>
      </c>
      <c r="I42" s="7">
        <v>1.2999999999999999E-2</v>
      </c>
      <c r="J42" s="4" t="s">
        <v>4</v>
      </c>
      <c r="K42" s="6" t="s">
        <v>4</v>
      </c>
      <c r="L42" s="4">
        <v>1.7000000000000001E-2</v>
      </c>
      <c r="M42" s="123">
        <v>8.01</v>
      </c>
    </row>
    <row r="43" spans="1:13" x14ac:dyDescent="0.25">
      <c r="A43" s="147">
        <v>2000</v>
      </c>
      <c r="B43" s="115" t="s">
        <v>6</v>
      </c>
      <c r="C43" s="153" t="s">
        <v>21</v>
      </c>
      <c r="D43" s="19">
        <v>0.73</v>
      </c>
      <c r="E43" s="19">
        <v>0.13</v>
      </c>
      <c r="F43" s="19">
        <f>E43*0.751</f>
        <v>9.7630000000000008E-2</v>
      </c>
      <c r="G43" s="19">
        <f>E43*0.249</f>
        <v>3.2370000000000003E-2</v>
      </c>
      <c r="H43" s="19">
        <v>0.21</v>
      </c>
      <c r="I43" s="21">
        <v>4.0000000000000001E-3</v>
      </c>
      <c r="J43" s="19">
        <v>1.1000000000000001E-3</v>
      </c>
      <c r="K43" s="20" t="s">
        <v>4</v>
      </c>
      <c r="L43" s="19">
        <v>2.1999999999999999E-2</v>
      </c>
      <c r="M43" s="120">
        <v>11.89</v>
      </c>
    </row>
    <row r="44" spans="1:13" x14ac:dyDescent="0.25">
      <c r="A44" s="147"/>
      <c r="B44" s="115" t="s">
        <v>8</v>
      </c>
      <c r="C44" s="153"/>
      <c r="D44" s="19">
        <v>0.63</v>
      </c>
      <c r="E44" s="19">
        <v>0.18</v>
      </c>
      <c r="F44" s="19">
        <f>E44*0.734</f>
        <v>0.13211999999999999</v>
      </c>
      <c r="G44" s="19">
        <f>E44*0.266</f>
        <v>4.7879999999999999E-2</v>
      </c>
      <c r="H44" s="19">
        <v>0.21</v>
      </c>
      <c r="I44" s="21">
        <v>1.4E-2</v>
      </c>
      <c r="J44" s="19" t="s">
        <v>4</v>
      </c>
      <c r="K44" s="20" t="s">
        <v>4</v>
      </c>
      <c r="L44" s="19">
        <v>1.7000000000000001E-2</v>
      </c>
      <c r="M44" s="120">
        <v>6.96</v>
      </c>
    </row>
    <row r="45" spans="1:13" x14ac:dyDescent="0.25">
      <c r="A45" s="147">
        <v>2001</v>
      </c>
      <c r="B45" s="114" t="s">
        <v>6</v>
      </c>
      <c r="C45" s="152" t="s">
        <v>21</v>
      </c>
      <c r="D45" s="4">
        <v>0.48</v>
      </c>
      <c r="E45" s="4">
        <v>0.11</v>
      </c>
      <c r="F45" s="4">
        <f>E45*0.751</f>
        <v>8.2610000000000003E-2</v>
      </c>
      <c r="G45" s="4">
        <f>E45*0.249</f>
        <v>2.7390000000000001E-2</v>
      </c>
      <c r="H45" s="4">
        <v>0.14000000000000001</v>
      </c>
      <c r="I45" s="7">
        <v>4.0000000000000001E-3</v>
      </c>
      <c r="J45" s="4">
        <v>1.1000000000000001E-3</v>
      </c>
      <c r="K45" s="6" t="s">
        <v>4</v>
      </c>
      <c r="L45" s="4">
        <v>2.1999999999999999E-2</v>
      </c>
      <c r="M45" s="123">
        <v>11.97</v>
      </c>
    </row>
    <row r="46" spans="1:13" x14ac:dyDescent="0.25">
      <c r="A46" s="147"/>
      <c r="B46" s="114" t="s">
        <v>8</v>
      </c>
      <c r="C46" s="152"/>
      <c r="D46" s="4">
        <v>0.66</v>
      </c>
      <c r="E46" s="4">
        <v>0.15</v>
      </c>
      <c r="F46" s="4">
        <f>E46*0.734</f>
        <v>0.11009999999999999</v>
      </c>
      <c r="G46" s="4">
        <f>E46*0.266</f>
        <v>3.9899999999999998E-2</v>
      </c>
      <c r="H46" s="4">
        <v>0.08</v>
      </c>
      <c r="I46" s="7">
        <v>1.7000000000000001E-2</v>
      </c>
      <c r="J46" s="4" t="s">
        <v>4</v>
      </c>
      <c r="K46" s="6" t="s">
        <v>4</v>
      </c>
      <c r="L46" s="4">
        <v>1.7000000000000001E-2</v>
      </c>
      <c r="M46" s="123">
        <v>6.96</v>
      </c>
    </row>
    <row r="47" spans="1:13" x14ac:dyDescent="0.25">
      <c r="A47" s="147">
        <v>2002</v>
      </c>
      <c r="B47" s="115" t="s">
        <v>6</v>
      </c>
      <c r="C47" s="153" t="s">
        <v>21</v>
      </c>
      <c r="D47" s="19">
        <v>0.43</v>
      </c>
      <c r="E47" s="19">
        <v>0.11</v>
      </c>
      <c r="F47" s="19">
        <f>E47*0.751</f>
        <v>8.2610000000000003E-2</v>
      </c>
      <c r="G47" s="19">
        <f>E47*0.249</f>
        <v>2.7390000000000001E-2</v>
      </c>
      <c r="H47" s="19">
        <v>0.12</v>
      </c>
      <c r="I47" s="21">
        <v>4.0000000000000001E-3</v>
      </c>
      <c r="J47" s="19">
        <v>1.1000000000000001E-3</v>
      </c>
      <c r="K47" s="20">
        <v>198</v>
      </c>
      <c r="L47" s="19">
        <v>2.1999999999999999E-2</v>
      </c>
      <c r="M47" s="18">
        <v>10.9</v>
      </c>
    </row>
    <row r="48" spans="1:13" x14ac:dyDescent="0.25">
      <c r="A48" s="147"/>
      <c r="B48" s="115" t="s">
        <v>8</v>
      </c>
      <c r="C48" s="153"/>
      <c r="D48" s="19">
        <v>0.74</v>
      </c>
      <c r="E48" s="19">
        <v>0.16</v>
      </c>
      <c r="F48" s="19">
        <f>E48*0.734</f>
        <v>0.11744</v>
      </c>
      <c r="G48" s="19">
        <f>E48*0.266</f>
        <v>4.2560000000000001E-2</v>
      </c>
      <c r="H48" s="19">
        <v>0.08</v>
      </c>
      <c r="I48" s="21">
        <v>1.7000000000000001E-2</v>
      </c>
      <c r="J48" s="19" t="s">
        <v>4</v>
      </c>
      <c r="K48" s="20">
        <v>191</v>
      </c>
      <c r="L48" s="19">
        <v>1.7000000000000001E-2</v>
      </c>
      <c r="M48" s="18">
        <v>7.2</v>
      </c>
    </row>
    <row r="49" spans="1:13" x14ac:dyDescent="0.25">
      <c r="A49" s="147">
        <v>2003</v>
      </c>
      <c r="B49" s="114" t="s">
        <v>6</v>
      </c>
      <c r="C49" s="152" t="s">
        <v>21</v>
      </c>
      <c r="D49" s="4">
        <v>0.4</v>
      </c>
      <c r="E49" s="4">
        <v>0.11</v>
      </c>
      <c r="F49" s="4">
        <f>E49*0.751</f>
        <v>8.2610000000000003E-2</v>
      </c>
      <c r="G49" s="4">
        <f>E49*0.249</f>
        <v>2.7390000000000001E-2</v>
      </c>
      <c r="H49" s="4">
        <v>0.12</v>
      </c>
      <c r="I49" s="7">
        <v>4.0000000000000001E-3</v>
      </c>
      <c r="J49" s="4">
        <v>1.1000000000000001E-3</v>
      </c>
      <c r="K49" s="6">
        <v>194</v>
      </c>
      <c r="L49" s="4">
        <v>2.1000000000000001E-2</v>
      </c>
      <c r="M49" s="5">
        <v>11.2</v>
      </c>
    </row>
    <row r="50" spans="1:13" x14ac:dyDescent="0.25">
      <c r="A50" s="147"/>
      <c r="B50" s="114" t="s">
        <v>8</v>
      </c>
      <c r="C50" s="152"/>
      <c r="D50" s="4">
        <v>0.77</v>
      </c>
      <c r="E50" s="4">
        <v>0.16</v>
      </c>
      <c r="F50" s="4">
        <f>E50*0.734</f>
        <v>0.11744</v>
      </c>
      <c r="G50" s="4">
        <f>E50*0.266</f>
        <v>4.2560000000000001E-2</v>
      </c>
      <c r="H50" s="4">
        <v>0.09</v>
      </c>
      <c r="I50" s="7">
        <v>1.9E-2</v>
      </c>
      <c r="J50" s="4" t="s">
        <v>4</v>
      </c>
      <c r="K50" s="6">
        <v>183</v>
      </c>
      <c r="L50" s="4">
        <v>1.7000000000000001E-2</v>
      </c>
      <c r="M50" s="5">
        <v>7.5</v>
      </c>
    </row>
    <row r="51" spans="1:13" x14ac:dyDescent="0.25">
      <c r="A51" s="147"/>
      <c r="B51" s="114" t="s">
        <v>184</v>
      </c>
      <c r="C51" s="152" t="s">
        <v>21</v>
      </c>
      <c r="D51" s="4">
        <v>0.5</v>
      </c>
      <c r="E51" s="4">
        <v>0.05</v>
      </c>
      <c r="F51" s="4">
        <f>E51*0.751</f>
        <v>3.755E-2</v>
      </c>
      <c r="G51" s="4">
        <f>E51*0.249</f>
        <v>1.2450000000000001E-2</v>
      </c>
      <c r="H51" s="4">
        <v>0.04</v>
      </c>
      <c r="I51" s="7">
        <v>4.0000000000000001E-3</v>
      </c>
      <c r="J51" s="4">
        <v>1.1000000000000001E-3</v>
      </c>
      <c r="K51" s="6">
        <v>210</v>
      </c>
      <c r="L51" s="4">
        <v>2.3E-2</v>
      </c>
      <c r="M51" s="5">
        <v>10.3</v>
      </c>
    </row>
    <row r="52" spans="1:13" x14ac:dyDescent="0.25">
      <c r="A52" s="147"/>
      <c r="B52" s="114" t="s">
        <v>185</v>
      </c>
      <c r="C52" s="152"/>
      <c r="D52" s="4">
        <v>0.51</v>
      </c>
      <c r="E52" s="4">
        <v>0.15</v>
      </c>
      <c r="F52" s="4">
        <f>E52*0.734</f>
        <v>0.11009999999999999</v>
      </c>
      <c r="G52" s="4">
        <f>E52*0.266</f>
        <v>3.9899999999999998E-2</v>
      </c>
      <c r="H52" s="4">
        <v>0.14000000000000001</v>
      </c>
      <c r="I52" s="7">
        <v>0.02</v>
      </c>
      <c r="J52" s="4" t="s">
        <v>4</v>
      </c>
      <c r="K52" s="6">
        <v>200</v>
      </c>
      <c r="L52" s="4">
        <v>1.7000000000000001E-2</v>
      </c>
      <c r="M52" s="5">
        <v>6.9</v>
      </c>
    </row>
    <row r="53" spans="1:13" x14ac:dyDescent="0.25">
      <c r="A53" s="147">
        <v>2004</v>
      </c>
      <c r="B53" s="115" t="s">
        <v>6</v>
      </c>
      <c r="C53" s="153" t="s">
        <v>21</v>
      </c>
      <c r="D53" s="19">
        <v>0.35</v>
      </c>
      <c r="E53" s="19">
        <v>0.11</v>
      </c>
      <c r="F53" s="19">
        <f>E53*0.751</f>
        <v>8.2610000000000003E-2</v>
      </c>
      <c r="G53" s="19">
        <f>E53*0.249</f>
        <v>2.7390000000000001E-2</v>
      </c>
      <c r="H53" s="19">
        <v>0.09</v>
      </c>
      <c r="I53" s="21">
        <v>4.0000000000000001E-3</v>
      </c>
      <c r="J53" s="19">
        <v>1.1000000000000001E-3</v>
      </c>
      <c r="K53" s="20">
        <v>190</v>
      </c>
      <c r="L53" s="19">
        <v>2.1000000000000001E-2</v>
      </c>
      <c r="M53" s="18">
        <v>11.4</v>
      </c>
    </row>
    <row r="54" spans="1:13" x14ac:dyDescent="0.25">
      <c r="A54" s="147"/>
      <c r="B54" s="115" t="s">
        <v>8</v>
      </c>
      <c r="C54" s="153"/>
      <c r="D54" s="19">
        <v>0.82</v>
      </c>
      <c r="E54" s="19">
        <v>0.17</v>
      </c>
      <c r="F54" s="19">
        <f>E54*0.734</f>
        <v>0.12478</v>
      </c>
      <c r="G54" s="19">
        <f>E54*0.266</f>
        <v>4.5220000000000003E-2</v>
      </c>
      <c r="H54" s="19">
        <v>0.08</v>
      </c>
      <c r="I54" s="21">
        <v>1.6E-2</v>
      </c>
      <c r="J54" s="19" t="s">
        <v>4</v>
      </c>
      <c r="K54" s="20">
        <v>160</v>
      </c>
      <c r="L54" s="19">
        <v>1.7000000000000001E-2</v>
      </c>
      <c r="M54" s="18">
        <v>8.6</v>
      </c>
    </row>
    <row r="55" spans="1:13" x14ac:dyDescent="0.25">
      <c r="A55" s="147"/>
      <c r="B55" s="115" t="s">
        <v>184</v>
      </c>
      <c r="C55" s="153" t="s">
        <v>21</v>
      </c>
      <c r="D55" s="19">
        <v>0.39</v>
      </c>
      <c r="E55" s="19">
        <v>0.08</v>
      </c>
      <c r="F55" s="19">
        <f>E55*0.751</f>
        <v>6.0080000000000001E-2</v>
      </c>
      <c r="G55" s="19">
        <f>E55*0.249</f>
        <v>1.992E-2</v>
      </c>
      <c r="H55" s="19">
        <v>0.05</v>
      </c>
      <c r="I55" s="21">
        <v>3.0000000000000001E-3</v>
      </c>
      <c r="J55" s="19">
        <v>1.1000000000000001E-3</v>
      </c>
      <c r="K55" s="20">
        <v>201</v>
      </c>
      <c r="L55" s="19">
        <v>2.1999999999999999E-2</v>
      </c>
      <c r="M55" s="18">
        <v>10.8</v>
      </c>
    </row>
    <row r="56" spans="1:13" x14ac:dyDescent="0.25">
      <c r="A56" s="147"/>
      <c r="B56" s="115" t="s">
        <v>185</v>
      </c>
      <c r="C56" s="153"/>
      <c r="D56" s="19">
        <v>0.46</v>
      </c>
      <c r="E56" s="19">
        <v>0.14000000000000001</v>
      </c>
      <c r="F56" s="19">
        <f>E56*0.734</f>
        <v>0.10276</v>
      </c>
      <c r="G56" s="19">
        <f>E56*0.266</f>
        <v>3.7240000000000002E-2</v>
      </c>
      <c r="H56" s="19">
        <v>0.14000000000000001</v>
      </c>
      <c r="I56" s="21">
        <v>1.4E-2</v>
      </c>
      <c r="J56" s="19" t="s">
        <v>4</v>
      </c>
      <c r="K56" s="20">
        <v>190</v>
      </c>
      <c r="L56" s="19">
        <v>1.7000000000000001E-2</v>
      </c>
      <c r="M56" s="18">
        <v>7.3</v>
      </c>
    </row>
    <row r="57" spans="1:13" x14ac:dyDescent="0.25">
      <c r="A57" s="147">
        <v>2005</v>
      </c>
      <c r="B57" s="114" t="s">
        <v>6</v>
      </c>
      <c r="C57" s="152" t="s">
        <v>7</v>
      </c>
      <c r="D57" s="4">
        <v>0.34</v>
      </c>
      <c r="E57" s="4">
        <v>0.1</v>
      </c>
      <c r="F57" s="4">
        <f>E57*0.751</f>
        <v>7.51E-2</v>
      </c>
      <c r="G57" s="4">
        <f>E57*0.249</f>
        <v>2.4900000000000002E-2</v>
      </c>
      <c r="H57" s="4">
        <v>0.09</v>
      </c>
      <c r="I57" s="7">
        <v>4.0000000000000001E-3</v>
      </c>
      <c r="J57" s="4">
        <v>1.1000000000000001E-3</v>
      </c>
      <c r="K57" s="6">
        <v>192</v>
      </c>
      <c r="L57" s="4">
        <v>2.1000000000000001E-2</v>
      </c>
      <c r="M57" s="5">
        <v>11.3</v>
      </c>
    </row>
    <row r="58" spans="1:13" x14ac:dyDescent="0.25">
      <c r="A58" s="147"/>
      <c r="B58" s="114" t="s">
        <v>8</v>
      </c>
      <c r="C58" s="152"/>
      <c r="D58" s="4">
        <v>0.82</v>
      </c>
      <c r="E58" s="4">
        <v>0.17</v>
      </c>
      <c r="F58" s="4">
        <f>E58*0.734</f>
        <v>0.12478</v>
      </c>
      <c r="G58" s="4">
        <f>E58*0.266</f>
        <v>4.5220000000000003E-2</v>
      </c>
      <c r="H58" s="4">
        <v>0.08</v>
      </c>
      <c r="I58" s="7">
        <v>1.6E-2</v>
      </c>
      <c r="J58" s="4" t="s">
        <v>4</v>
      </c>
      <c r="K58" s="6">
        <v>160</v>
      </c>
      <c r="L58" s="4">
        <v>1.7000000000000001E-2</v>
      </c>
      <c r="M58" s="5">
        <v>8.6</v>
      </c>
    </row>
    <row r="59" spans="1:13" x14ac:dyDescent="0.25">
      <c r="A59" s="147"/>
      <c r="B59" s="114" t="s">
        <v>184</v>
      </c>
      <c r="C59" s="152"/>
      <c r="D59" s="4">
        <v>0.45</v>
      </c>
      <c r="E59" s="4">
        <v>0.11</v>
      </c>
      <c r="F59" s="4">
        <f>E59*0.751</f>
        <v>8.2610000000000003E-2</v>
      </c>
      <c r="G59" s="4">
        <f>E59*0.249</f>
        <v>2.7390000000000001E-2</v>
      </c>
      <c r="H59" s="4">
        <v>0.05</v>
      </c>
      <c r="I59" s="7">
        <v>3.0000000000000001E-3</v>
      </c>
      <c r="J59" s="4">
        <v>1.1000000000000001E-3</v>
      </c>
      <c r="K59" s="6">
        <v>188</v>
      </c>
      <c r="L59" s="4">
        <v>2.1000000000000001E-2</v>
      </c>
      <c r="M59" s="5">
        <v>11.5</v>
      </c>
    </row>
    <row r="60" spans="1:13" x14ac:dyDescent="0.25">
      <c r="A60" s="147"/>
      <c r="B60" s="114" t="s">
        <v>185</v>
      </c>
      <c r="C60" s="152"/>
      <c r="D60" s="4">
        <v>0.39</v>
      </c>
      <c r="E60" s="4">
        <v>0.14000000000000001</v>
      </c>
      <c r="F60" s="4">
        <f>E60*0.734</f>
        <v>0.10276</v>
      </c>
      <c r="G60" s="4">
        <f>E60*0.266</f>
        <v>3.7240000000000002E-2</v>
      </c>
      <c r="H60" s="4">
        <v>0.1</v>
      </c>
      <c r="I60" s="7">
        <v>1.4E-2</v>
      </c>
      <c r="J60" s="4" t="s">
        <v>4</v>
      </c>
      <c r="K60" s="6">
        <v>180</v>
      </c>
      <c r="L60" s="4">
        <v>1.7000000000000001E-2</v>
      </c>
      <c r="M60" s="5">
        <v>7.7</v>
      </c>
    </row>
    <row r="61" spans="1:13" x14ac:dyDescent="0.25">
      <c r="A61" s="147">
        <v>2006</v>
      </c>
      <c r="B61" s="113" t="s">
        <v>6</v>
      </c>
      <c r="C61" s="151" t="s">
        <v>7</v>
      </c>
      <c r="D61" s="66">
        <v>0.30199999999999999</v>
      </c>
      <c r="E61" s="66">
        <v>6.8000000000000005E-2</v>
      </c>
      <c r="F61" s="19">
        <v>6.3E-2</v>
      </c>
      <c r="G61" s="19">
        <f>E61-F61</f>
        <v>5.0000000000000044E-3</v>
      </c>
      <c r="H61" s="66">
        <v>6.6000000000000003E-2</v>
      </c>
      <c r="I61" s="90">
        <v>2.3E-3</v>
      </c>
      <c r="J61" s="66">
        <v>1.1000000000000001E-3</v>
      </c>
      <c r="K61" s="74">
        <v>174</v>
      </c>
      <c r="L61" s="66">
        <v>2.1000000000000001E-2</v>
      </c>
      <c r="M61" s="75">
        <v>11.3</v>
      </c>
    </row>
    <row r="62" spans="1:13" x14ac:dyDescent="0.25">
      <c r="A62" s="147"/>
      <c r="B62" s="113" t="s">
        <v>8</v>
      </c>
      <c r="C62" s="151"/>
      <c r="D62" s="66">
        <v>0.67</v>
      </c>
      <c r="E62" s="66">
        <v>0.12</v>
      </c>
      <c r="F62" s="19">
        <v>8.7999999999999995E-2</v>
      </c>
      <c r="G62" s="19">
        <v>3.2000000000000001E-2</v>
      </c>
      <c r="H62" s="66">
        <v>0.05</v>
      </c>
      <c r="I62" s="90">
        <v>1.4E-2</v>
      </c>
      <c r="J62" s="66" t="s">
        <v>4</v>
      </c>
      <c r="K62" s="74">
        <v>200</v>
      </c>
      <c r="L62" s="66">
        <v>1.7000000000000001E-2</v>
      </c>
      <c r="M62" s="75">
        <v>6.9</v>
      </c>
    </row>
    <row r="63" spans="1:13" x14ac:dyDescent="0.25">
      <c r="A63" s="147"/>
      <c r="B63" s="113" t="s">
        <v>184</v>
      </c>
      <c r="C63" s="151"/>
      <c r="D63" s="66">
        <v>0.50900000000000001</v>
      </c>
      <c r="E63" s="66">
        <v>0.114</v>
      </c>
      <c r="F63" s="19">
        <v>7.2999999999999995E-2</v>
      </c>
      <c r="G63" s="19">
        <f>E63-F63</f>
        <v>4.1000000000000009E-2</v>
      </c>
      <c r="H63" s="66">
        <v>4.2999999999999997E-2</v>
      </c>
      <c r="I63" s="90">
        <v>2E-3</v>
      </c>
      <c r="J63" s="66">
        <v>1.1000000000000001E-3</v>
      </c>
      <c r="K63" s="74">
        <v>203</v>
      </c>
      <c r="L63" s="66">
        <v>0.02</v>
      </c>
      <c r="M63" s="75">
        <v>11.7</v>
      </c>
    </row>
    <row r="64" spans="1:13" x14ac:dyDescent="0.25">
      <c r="A64" s="147"/>
      <c r="B64" s="113" t="s">
        <v>185</v>
      </c>
      <c r="C64" s="151"/>
      <c r="D64" s="66">
        <v>0.49199999999999999</v>
      </c>
      <c r="E64" s="66">
        <v>0.126</v>
      </c>
      <c r="F64" s="19">
        <v>8.6999999999999994E-2</v>
      </c>
      <c r="G64" s="19">
        <f>E64-F64</f>
        <v>3.9000000000000007E-2</v>
      </c>
      <c r="H64" s="66">
        <v>6.0999999999999999E-2</v>
      </c>
      <c r="I64" s="90">
        <v>2.12E-2</v>
      </c>
      <c r="J64" s="66" t="s">
        <v>4</v>
      </c>
      <c r="K64" s="74">
        <v>195</v>
      </c>
      <c r="L64" s="66">
        <v>1.7000000000000001E-2</v>
      </c>
      <c r="M64" s="75">
        <v>7.8</v>
      </c>
    </row>
    <row r="65" spans="1:13" x14ac:dyDescent="0.25">
      <c r="A65" s="147" t="s">
        <v>144</v>
      </c>
      <c r="B65" s="114" t="s">
        <v>6</v>
      </c>
      <c r="C65" s="152" t="s">
        <v>7</v>
      </c>
      <c r="D65" s="4">
        <v>0.30199999999999999</v>
      </c>
      <c r="E65" s="4">
        <v>6.8000000000000005E-2</v>
      </c>
      <c r="F65" s="4">
        <v>6.3E-2</v>
      </c>
      <c r="G65" s="4">
        <f t="shared" ref="G65:G70" si="2">E65-F65</f>
        <v>5.0000000000000044E-3</v>
      </c>
      <c r="H65" s="4">
        <v>6.6000000000000003E-2</v>
      </c>
      <c r="I65" s="7">
        <v>2.3E-3</v>
      </c>
      <c r="J65" s="4">
        <v>1.1000000000000001E-3</v>
      </c>
      <c r="K65" s="6">
        <v>174</v>
      </c>
      <c r="L65" s="4">
        <v>2.1000000000000001E-2</v>
      </c>
      <c r="M65" s="5">
        <v>11.3</v>
      </c>
    </row>
    <row r="66" spans="1:13" x14ac:dyDescent="0.25">
      <c r="A66" s="147"/>
      <c r="B66" s="114" t="s">
        <v>184</v>
      </c>
      <c r="C66" s="152"/>
      <c r="D66" s="4">
        <v>0.50900000000000001</v>
      </c>
      <c r="E66" s="4">
        <v>0.114</v>
      </c>
      <c r="F66" s="4">
        <v>7.2999999999999995E-2</v>
      </c>
      <c r="G66" s="4">
        <f t="shared" si="2"/>
        <v>4.1000000000000009E-2</v>
      </c>
      <c r="H66" s="4">
        <v>4.2999999999999997E-2</v>
      </c>
      <c r="I66" s="7">
        <v>2E-3</v>
      </c>
      <c r="J66" s="4">
        <v>1.1000000000000001E-3</v>
      </c>
      <c r="K66" s="6">
        <v>203</v>
      </c>
      <c r="L66" s="4">
        <v>0.02</v>
      </c>
      <c r="M66" s="5">
        <v>11.7</v>
      </c>
    </row>
    <row r="67" spans="1:13" x14ac:dyDescent="0.25">
      <c r="A67" s="147"/>
      <c r="B67" s="114" t="s">
        <v>185</v>
      </c>
      <c r="C67" s="152"/>
      <c r="D67" s="4">
        <v>0.49199999999999999</v>
      </c>
      <c r="E67" s="4">
        <v>0.126</v>
      </c>
      <c r="F67" s="4">
        <v>8.6999999999999994E-2</v>
      </c>
      <c r="G67" s="4">
        <f t="shared" si="2"/>
        <v>3.9000000000000007E-2</v>
      </c>
      <c r="H67" s="4">
        <v>6.0999999999999999E-2</v>
      </c>
      <c r="I67" s="7">
        <v>2.12E-2</v>
      </c>
      <c r="J67" s="4" t="s">
        <v>4</v>
      </c>
      <c r="K67" s="6">
        <v>195</v>
      </c>
      <c r="L67" s="4">
        <v>1.7000000000000001E-2</v>
      </c>
      <c r="M67" s="5">
        <v>7.8</v>
      </c>
    </row>
    <row r="68" spans="1:13" x14ac:dyDescent="0.25">
      <c r="A68" s="147">
        <v>2008</v>
      </c>
      <c r="B68" s="113" t="s">
        <v>6</v>
      </c>
      <c r="C68" s="151" t="s">
        <v>7</v>
      </c>
      <c r="D68" s="66">
        <v>0.36899999999999999</v>
      </c>
      <c r="E68" s="66">
        <v>5.7000000000000002E-2</v>
      </c>
      <c r="F68" s="19">
        <v>5.2999999999999999E-2</v>
      </c>
      <c r="G68" s="19">
        <f t="shared" si="2"/>
        <v>4.0000000000000036E-3</v>
      </c>
      <c r="H68" s="66">
        <v>4.4999999999999998E-2</v>
      </c>
      <c r="I68" s="90">
        <v>2.0999999999999999E-3</v>
      </c>
      <c r="J68" s="66">
        <v>1.1000000000000001E-3</v>
      </c>
      <c r="K68" s="74">
        <v>201</v>
      </c>
      <c r="L68" s="66">
        <v>2.4E-2</v>
      </c>
      <c r="M68" s="75">
        <v>9.6</v>
      </c>
    </row>
    <row r="69" spans="1:13" x14ac:dyDescent="0.25">
      <c r="A69" s="147"/>
      <c r="B69" s="113" t="s">
        <v>184</v>
      </c>
      <c r="C69" s="151"/>
      <c r="D69" s="66">
        <v>0.51900000000000002</v>
      </c>
      <c r="E69" s="66">
        <v>9.5000000000000001E-2</v>
      </c>
      <c r="F69" s="19">
        <v>0.08</v>
      </c>
      <c r="G69" s="19">
        <f t="shared" si="2"/>
        <v>1.4999999999999999E-2</v>
      </c>
      <c r="H69" s="66">
        <v>3.9E-2</v>
      </c>
      <c r="I69" s="90">
        <v>2.3E-3</v>
      </c>
      <c r="J69" s="66">
        <v>1.1000000000000001E-3</v>
      </c>
      <c r="K69" s="74">
        <v>181</v>
      </c>
      <c r="L69" s="66">
        <v>2.1000000000000001E-2</v>
      </c>
      <c r="M69" s="75">
        <v>11.4</v>
      </c>
    </row>
    <row r="70" spans="1:13" x14ac:dyDescent="0.25">
      <c r="A70" s="147"/>
      <c r="B70" s="113" t="s">
        <v>185</v>
      </c>
      <c r="C70" s="151"/>
      <c r="D70" s="66">
        <v>0.55800000000000005</v>
      </c>
      <c r="E70" s="66">
        <v>0.115</v>
      </c>
      <c r="F70" s="19">
        <v>0.08</v>
      </c>
      <c r="G70" s="19">
        <f t="shared" si="2"/>
        <v>3.5000000000000003E-2</v>
      </c>
      <c r="H70" s="66">
        <v>4.9000000000000002E-2</v>
      </c>
      <c r="I70" s="90">
        <v>1.3599999999999999E-2</v>
      </c>
      <c r="J70" s="66" t="s">
        <v>4</v>
      </c>
      <c r="K70" s="74">
        <v>175</v>
      </c>
      <c r="L70" s="66">
        <v>1.7000000000000001E-2</v>
      </c>
      <c r="M70" s="75">
        <v>7.7</v>
      </c>
    </row>
    <row r="71" spans="1:13" x14ac:dyDescent="0.25">
      <c r="A71" s="147">
        <v>2009</v>
      </c>
      <c r="B71" s="114" t="s">
        <v>6</v>
      </c>
      <c r="C71" s="152" t="s">
        <v>5</v>
      </c>
      <c r="D71" s="4">
        <v>0.19900000000000001</v>
      </c>
      <c r="E71" s="4">
        <v>2.8000000000000001E-2</v>
      </c>
      <c r="F71" s="4">
        <v>0.02</v>
      </c>
      <c r="G71" s="4">
        <f>E71-F71</f>
        <v>8.0000000000000002E-3</v>
      </c>
      <c r="H71" s="4">
        <v>2.1000000000000001E-2</v>
      </c>
      <c r="I71" s="7">
        <v>1E-3</v>
      </c>
      <c r="J71" s="4">
        <v>1.1000000000000001E-3</v>
      </c>
      <c r="K71" s="6">
        <v>222</v>
      </c>
      <c r="L71" s="4">
        <v>2.4E-2</v>
      </c>
      <c r="M71" s="5">
        <v>9.9</v>
      </c>
    </row>
    <row r="72" spans="1:13" x14ac:dyDescent="0.25">
      <c r="A72" s="148"/>
      <c r="B72" s="114" t="s">
        <v>184</v>
      </c>
      <c r="C72" s="152"/>
      <c r="D72" s="4">
        <v>0.317</v>
      </c>
      <c r="E72" s="4">
        <v>3.6999999999999998E-2</v>
      </c>
      <c r="F72" s="4">
        <v>3.4000000000000002E-2</v>
      </c>
      <c r="G72" s="4">
        <f>E72-F72</f>
        <v>2.9999999999999957E-3</v>
      </c>
      <c r="H72" s="4">
        <v>2.7E-2</v>
      </c>
      <c r="I72" s="7">
        <v>1.9E-3</v>
      </c>
      <c r="J72" s="4">
        <v>1.1000000000000001E-3</v>
      </c>
      <c r="K72" s="6">
        <v>178</v>
      </c>
      <c r="L72" s="4">
        <v>2.1000000000000001E-2</v>
      </c>
      <c r="M72" s="5">
        <v>11.5</v>
      </c>
    </row>
    <row r="73" spans="1:13" x14ac:dyDescent="0.25">
      <c r="A73" s="148"/>
      <c r="B73" s="114" t="s">
        <v>185</v>
      </c>
      <c r="C73" s="152"/>
      <c r="D73" s="4">
        <v>0.54400000000000004</v>
      </c>
      <c r="E73" s="4">
        <v>7.5999999999999998E-2</v>
      </c>
      <c r="F73" s="4">
        <v>3.6999999999999998E-2</v>
      </c>
      <c r="G73" s="4">
        <f>E73-F73</f>
        <v>3.9E-2</v>
      </c>
      <c r="H73" s="4">
        <v>3.1E-2</v>
      </c>
      <c r="I73" s="7">
        <v>1.14E-2</v>
      </c>
      <c r="J73" s="4" t="s">
        <v>4</v>
      </c>
      <c r="K73" s="6">
        <v>171</v>
      </c>
      <c r="L73" s="4">
        <v>1.7000000000000001E-2</v>
      </c>
      <c r="M73" s="5">
        <v>7.8</v>
      </c>
    </row>
    <row r="74" spans="1:13" x14ac:dyDescent="0.25">
      <c r="A74" s="147">
        <v>2010</v>
      </c>
      <c r="B74" s="113" t="s">
        <v>6</v>
      </c>
      <c r="C74" s="151" t="s">
        <v>5</v>
      </c>
      <c r="D74" s="66">
        <v>0.20399999999999999</v>
      </c>
      <c r="E74" s="66">
        <v>2.9000000000000001E-2</v>
      </c>
      <c r="F74" s="66">
        <v>2.3E-2</v>
      </c>
      <c r="G74" s="66">
        <f>E74-F74</f>
        <v>6.0000000000000019E-3</v>
      </c>
      <c r="H74" s="66">
        <v>2.8000000000000001E-2</v>
      </c>
      <c r="I74" s="90">
        <v>1.4E-3</v>
      </c>
      <c r="J74" s="66">
        <v>1.1000000000000001E-3</v>
      </c>
      <c r="K74" s="74">
        <v>206</v>
      </c>
      <c r="L74" s="66">
        <v>2.3E-2</v>
      </c>
      <c r="M74" s="75">
        <v>10.9</v>
      </c>
    </row>
    <row r="75" spans="1:13" x14ac:dyDescent="0.25">
      <c r="A75" s="147"/>
      <c r="B75" s="113" t="s">
        <v>184</v>
      </c>
      <c r="C75" s="151"/>
      <c r="D75" s="66">
        <v>0.27800000000000002</v>
      </c>
      <c r="E75" s="66">
        <v>3.7999999999999999E-2</v>
      </c>
      <c r="F75" s="66">
        <v>3.1E-2</v>
      </c>
      <c r="G75" s="66">
        <f t="shared" ref="G75:G97" si="3">E75-F75</f>
        <v>6.9999999999999993E-3</v>
      </c>
      <c r="H75" s="66">
        <v>0.03</v>
      </c>
      <c r="I75" s="90">
        <v>1.5E-3</v>
      </c>
      <c r="J75" s="66">
        <v>1.1000000000000001E-3</v>
      </c>
      <c r="K75" s="74">
        <v>177</v>
      </c>
      <c r="L75" s="66">
        <v>1.9E-2</v>
      </c>
      <c r="M75" s="75">
        <v>12.3</v>
      </c>
    </row>
    <row r="76" spans="1:13" x14ac:dyDescent="0.25">
      <c r="A76" s="147"/>
      <c r="B76" s="113" t="s">
        <v>185</v>
      </c>
      <c r="C76" s="151"/>
      <c r="D76" s="66">
        <v>0.50800000000000001</v>
      </c>
      <c r="E76" s="66">
        <v>7.0999999999999994E-2</v>
      </c>
      <c r="F76" s="66">
        <v>0.04</v>
      </c>
      <c r="G76" s="66">
        <f t="shared" si="3"/>
        <v>3.0999999999999993E-2</v>
      </c>
      <c r="H76" s="66">
        <v>3.7999999999999999E-2</v>
      </c>
      <c r="I76" s="90">
        <v>9.2999999999999992E-3</v>
      </c>
      <c r="J76" s="66" t="s">
        <v>4</v>
      </c>
      <c r="K76" s="74">
        <v>171</v>
      </c>
      <c r="L76" s="66">
        <v>1.7000000000000001E-2</v>
      </c>
      <c r="M76" s="75">
        <v>8.5</v>
      </c>
    </row>
    <row r="77" spans="1:13" x14ac:dyDescent="0.25">
      <c r="A77" s="147">
        <v>2011</v>
      </c>
      <c r="B77" s="114" t="s">
        <v>6</v>
      </c>
      <c r="C77" s="152" t="s">
        <v>5</v>
      </c>
      <c r="D77" s="4">
        <v>0.27400000000000002</v>
      </c>
      <c r="E77" s="4">
        <v>3.5000000000000003E-2</v>
      </c>
      <c r="F77" s="4">
        <v>2.8000000000000001E-2</v>
      </c>
      <c r="G77" s="4">
        <f t="shared" si="3"/>
        <v>7.0000000000000027E-3</v>
      </c>
      <c r="H77" s="4">
        <v>2.5000000000000001E-2</v>
      </c>
      <c r="I77" s="7">
        <v>2.8E-3</v>
      </c>
      <c r="J77" s="4">
        <v>1.1000000000000001E-3</v>
      </c>
      <c r="K77" s="6">
        <v>197</v>
      </c>
      <c r="L77" s="4">
        <v>2.1000000000000001E-2</v>
      </c>
      <c r="M77" s="5">
        <v>11.2</v>
      </c>
    </row>
    <row r="78" spans="1:13" x14ac:dyDescent="0.25">
      <c r="A78" s="148"/>
      <c r="B78" s="114" t="s">
        <v>184</v>
      </c>
      <c r="C78" s="152"/>
      <c r="D78" s="4">
        <v>0.28399999999999997</v>
      </c>
      <c r="E78" s="4">
        <v>4.1000000000000002E-2</v>
      </c>
      <c r="F78" s="4">
        <v>3.2000000000000001E-2</v>
      </c>
      <c r="G78" s="4">
        <f t="shared" si="3"/>
        <v>9.0000000000000011E-3</v>
      </c>
      <c r="H78" s="4">
        <v>2.9000000000000001E-2</v>
      </c>
      <c r="I78" s="7">
        <v>1.5E-3</v>
      </c>
      <c r="J78" s="4">
        <v>1.1000000000000001E-3</v>
      </c>
      <c r="K78" s="6">
        <v>178</v>
      </c>
      <c r="L78" s="4">
        <v>1.9E-2</v>
      </c>
      <c r="M78" s="5">
        <v>12.2</v>
      </c>
    </row>
    <row r="79" spans="1:13" x14ac:dyDescent="0.25">
      <c r="A79" s="148"/>
      <c r="B79" s="114" t="s">
        <v>185</v>
      </c>
      <c r="C79" s="152"/>
      <c r="D79" s="4">
        <v>0.48799999999999999</v>
      </c>
      <c r="E79" s="4">
        <v>8.4000000000000005E-2</v>
      </c>
      <c r="F79" s="4">
        <v>4.3999999999999997E-2</v>
      </c>
      <c r="G79" s="4">
        <f t="shared" si="3"/>
        <v>4.0000000000000008E-2</v>
      </c>
      <c r="H79" s="4">
        <v>3.1E-2</v>
      </c>
      <c r="I79" s="7">
        <v>8.5000000000000006E-3</v>
      </c>
      <c r="J79" s="4" t="s">
        <v>4</v>
      </c>
      <c r="K79" s="6">
        <v>171</v>
      </c>
      <c r="L79" s="4">
        <v>1.7000000000000001E-2</v>
      </c>
      <c r="M79" s="5">
        <v>8.6</v>
      </c>
    </row>
    <row r="80" spans="1:13" x14ac:dyDescent="0.25">
      <c r="A80" s="147">
        <v>2012</v>
      </c>
      <c r="B80" s="113" t="s">
        <v>6</v>
      </c>
      <c r="C80" s="151" t="s">
        <v>5</v>
      </c>
      <c r="D80" s="66">
        <v>0.27400000000000002</v>
      </c>
      <c r="E80" s="66">
        <v>2.8000000000000001E-2</v>
      </c>
      <c r="F80" s="66">
        <v>2.3E-2</v>
      </c>
      <c r="G80" s="66">
        <f t="shared" si="3"/>
        <v>5.000000000000001E-3</v>
      </c>
      <c r="H80" s="66">
        <v>2.1999999999999999E-2</v>
      </c>
      <c r="I80" s="90">
        <v>2E-3</v>
      </c>
      <c r="J80" s="66">
        <v>1.1000000000000001E-3</v>
      </c>
      <c r="K80" s="74">
        <v>199</v>
      </c>
      <c r="L80" s="66">
        <v>2.1000000000000001E-2</v>
      </c>
      <c r="M80" s="75">
        <v>11.1</v>
      </c>
    </row>
    <row r="81" spans="1:13" x14ac:dyDescent="0.25">
      <c r="A81" s="148"/>
      <c r="B81" s="113" t="s">
        <v>184</v>
      </c>
      <c r="C81" s="151"/>
      <c r="D81" s="66">
        <v>0.26700000000000002</v>
      </c>
      <c r="E81" s="66">
        <v>3.5999999999999997E-2</v>
      </c>
      <c r="F81" s="66">
        <v>2.5999999999999999E-2</v>
      </c>
      <c r="G81" s="66">
        <f t="shared" si="3"/>
        <v>9.9999999999999985E-3</v>
      </c>
      <c r="H81" s="66">
        <v>2.7E-2</v>
      </c>
      <c r="I81" s="90">
        <v>1.4E-3</v>
      </c>
      <c r="J81" s="66">
        <v>1.1000000000000001E-3</v>
      </c>
      <c r="K81" s="74">
        <v>181</v>
      </c>
      <c r="L81" s="66">
        <v>1.9E-2</v>
      </c>
      <c r="M81" s="75">
        <v>12.1</v>
      </c>
    </row>
    <row r="82" spans="1:13" x14ac:dyDescent="0.25">
      <c r="A82" s="148"/>
      <c r="B82" s="113" t="s">
        <v>185</v>
      </c>
      <c r="C82" s="151"/>
      <c r="D82" s="66">
        <v>0.47599999999999998</v>
      </c>
      <c r="E82" s="66">
        <v>8.1000000000000003E-2</v>
      </c>
      <c r="F82" s="66">
        <v>5.3999999999999999E-2</v>
      </c>
      <c r="G82" s="66">
        <f t="shared" si="3"/>
        <v>2.7000000000000003E-2</v>
      </c>
      <c r="H82" s="66">
        <v>2.9000000000000001E-2</v>
      </c>
      <c r="I82" s="90">
        <v>8.2000000000000007E-3</v>
      </c>
      <c r="J82" s="66" t="s">
        <v>4</v>
      </c>
      <c r="K82" s="74">
        <v>173</v>
      </c>
      <c r="L82" s="66">
        <v>1.7000000000000001E-2</v>
      </c>
      <c r="M82" s="75">
        <v>8.5</v>
      </c>
    </row>
    <row r="83" spans="1:13" x14ac:dyDescent="0.25">
      <c r="A83" s="147">
        <v>2013</v>
      </c>
      <c r="B83" s="114" t="s">
        <v>6</v>
      </c>
      <c r="C83" s="152" t="s">
        <v>5</v>
      </c>
      <c r="D83" s="4">
        <v>0.24099999999999999</v>
      </c>
      <c r="E83" s="4">
        <v>2.5000000000000001E-2</v>
      </c>
      <c r="F83" s="4">
        <v>1.9E-2</v>
      </c>
      <c r="G83" s="4">
        <f t="shared" si="3"/>
        <v>6.0000000000000019E-3</v>
      </c>
      <c r="H83" s="4">
        <v>0.02</v>
      </c>
      <c r="I83" s="7">
        <v>1.9E-3</v>
      </c>
      <c r="J83" s="4">
        <v>1.1000000000000001E-3</v>
      </c>
      <c r="K83" s="6">
        <v>197</v>
      </c>
      <c r="L83" s="4">
        <v>2.1999999999999999E-2</v>
      </c>
      <c r="M83" s="5">
        <v>11.2</v>
      </c>
    </row>
    <row r="84" spans="1:13" x14ac:dyDescent="0.25">
      <c r="A84" s="147"/>
      <c r="B84" s="114" t="s">
        <v>184</v>
      </c>
      <c r="C84" s="152"/>
      <c r="D84" s="4">
        <v>0.22700000000000001</v>
      </c>
      <c r="E84" s="4">
        <v>0.03</v>
      </c>
      <c r="F84" s="4">
        <v>2.4E-2</v>
      </c>
      <c r="G84" s="4">
        <f t="shared" si="3"/>
        <v>5.9999999999999984E-3</v>
      </c>
      <c r="H84" s="4">
        <v>2.5999999999999999E-2</v>
      </c>
      <c r="I84" s="7">
        <v>1.4E-3</v>
      </c>
      <c r="J84" s="4">
        <v>1.1000000000000001E-3</v>
      </c>
      <c r="K84" s="6">
        <v>176</v>
      </c>
      <c r="L84" s="4">
        <v>1.9E-2</v>
      </c>
      <c r="M84" s="5">
        <v>12.4</v>
      </c>
    </row>
    <row r="85" spans="1:13" x14ac:dyDescent="0.25">
      <c r="A85" s="147"/>
      <c r="B85" s="114" t="s">
        <v>185</v>
      </c>
      <c r="C85" s="152"/>
      <c r="D85" s="4">
        <v>0.42299999999999999</v>
      </c>
      <c r="E85" s="4">
        <v>7.6999999999999999E-2</v>
      </c>
      <c r="F85" s="4">
        <v>5.0999999999999997E-2</v>
      </c>
      <c r="G85" s="4">
        <f t="shared" si="3"/>
        <v>2.6000000000000002E-2</v>
      </c>
      <c r="H85" s="4">
        <v>2.3E-2</v>
      </c>
      <c r="I85" s="7">
        <v>8.3000000000000001E-3</v>
      </c>
      <c r="J85" s="4" t="s">
        <v>4</v>
      </c>
      <c r="K85" s="6">
        <v>168</v>
      </c>
      <c r="L85" s="4">
        <v>1.7000000000000001E-2</v>
      </c>
      <c r="M85" s="5">
        <v>8.6</v>
      </c>
    </row>
    <row r="86" spans="1:13" x14ac:dyDescent="0.25">
      <c r="A86" s="147">
        <v>2014</v>
      </c>
      <c r="B86" s="113" t="s">
        <v>6</v>
      </c>
      <c r="C86" s="151" t="s">
        <v>145</v>
      </c>
      <c r="D86" s="66">
        <v>0.21099999999999999</v>
      </c>
      <c r="E86" s="66">
        <v>2.1000000000000001E-2</v>
      </c>
      <c r="F86" s="66">
        <v>1.4999999999999999E-2</v>
      </c>
      <c r="G86" s="66">
        <f t="shared" si="3"/>
        <v>6.0000000000000019E-3</v>
      </c>
      <c r="H86" s="66">
        <v>1.4999999999999999E-2</v>
      </c>
      <c r="I86" s="90">
        <v>1.2999999999999999E-3</v>
      </c>
      <c r="J86" s="66">
        <v>1E-3</v>
      </c>
      <c r="K86" s="74">
        <v>197</v>
      </c>
      <c r="L86" s="66">
        <v>2.1000000000000001E-2</v>
      </c>
      <c r="M86" s="75">
        <v>11.5</v>
      </c>
    </row>
    <row r="87" spans="1:13" x14ac:dyDescent="0.25">
      <c r="A87" s="148"/>
      <c r="B87" s="113" t="s">
        <v>184</v>
      </c>
      <c r="C87" s="151"/>
      <c r="D87" s="66">
        <v>0.22800000000000001</v>
      </c>
      <c r="E87" s="66">
        <v>2.4E-2</v>
      </c>
      <c r="F87" s="66">
        <v>0.02</v>
      </c>
      <c r="G87" s="66">
        <f t="shared" si="3"/>
        <v>4.0000000000000001E-3</v>
      </c>
      <c r="H87" s="66">
        <v>1.9E-2</v>
      </c>
      <c r="I87" s="90">
        <v>1.5E-3</v>
      </c>
      <c r="J87" s="66">
        <v>1E-3</v>
      </c>
      <c r="K87" s="74">
        <v>173</v>
      </c>
      <c r="L87" s="66">
        <v>1.9E-2</v>
      </c>
      <c r="M87" s="75">
        <v>12.7</v>
      </c>
    </row>
    <row r="88" spans="1:13" x14ac:dyDescent="0.25">
      <c r="A88" s="148"/>
      <c r="B88" s="113" t="s">
        <v>185</v>
      </c>
      <c r="C88" s="151"/>
      <c r="D88" s="66">
        <v>0.39800000000000002</v>
      </c>
      <c r="E88" s="66">
        <v>7.2999999999999995E-2</v>
      </c>
      <c r="F88" s="66">
        <v>5.2999999999999999E-2</v>
      </c>
      <c r="G88" s="66">
        <f t="shared" si="3"/>
        <v>1.9999999999999997E-2</v>
      </c>
      <c r="H88" s="66">
        <v>1.7999999999999999E-2</v>
      </c>
      <c r="I88" s="90">
        <v>8.3000000000000001E-3</v>
      </c>
      <c r="J88" s="66" t="s">
        <v>4</v>
      </c>
      <c r="K88" s="74">
        <v>165</v>
      </c>
      <c r="L88" s="66">
        <v>1.7000000000000001E-2</v>
      </c>
      <c r="M88" s="75">
        <v>8.8000000000000007</v>
      </c>
    </row>
    <row r="89" spans="1:13" x14ac:dyDescent="0.25">
      <c r="A89" s="147">
        <v>2015</v>
      </c>
      <c r="B89" s="114" t="s">
        <v>117</v>
      </c>
      <c r="C89" s="149" t="s">
        <v>146</v>
      </c>
      <c r="D89" s="4">
        <v>0.155</v>
      </c>
      <c r="E89" s="4">
        <v>1.6E-2</v>
      </c>
      <c r="F89" s="4">
        <v>1.2E-2</v>
      </c>
      <c r="G89" s="4">
        <f t="shared" si="3"/>
        <v>4.0000000000000001E-3</v>
      </c>
      <c r="H89" s="4">
        <v>2.5000000000000001E-2</v>
      </c>
      <c r="I89" s="7">
        <v>1E-3</v>
      </c>
      <c r="J89" s="4">
        <v>1E-3</v>
      </c>
      <c r="K89" s="6">
        <v>186</v>
      </c>
      <c r="L89" s="4">
        <v>2.0184615384615388E-2</v>
      </c>
      <c r="M89" s="5">
        <v>12</v>
      </c>
    </row>
    <row r="90" spans="1:13" x14ac:dyDescent="0.25">
      <c r="A90" s="147"/>
      <c r="B90" s="114" t="s">
        <v>186</v>
      </c>
      <c r="C90" s="150"/>
      <c r="D90" s="4">
        <v>0.217</v>
      </c>
      <c r="E90" s="4">
        <v>2.1000000000000001E-2</v>
      </c>
      <c r="F90" s="4">
        <v>1.7999999999999999E-2</v>
      </c>
      <c r="G90" s="4">
        <f t="shared" si="3"/>
        <v>3.0000000000000027E-3</v>
      </c>
      <c r="H90" s="4">
        <v>1.4999999999999999E-2</v>
      </c>
      <c r="I90" s="7">
        <v>1.1999999999999999E-3</v>
      </c>
      <c r="J90" s="4">
        <v>1E-3</v>
      </c>
      <c r="K90" s="6">
        <v>166</v>
      </c>
      <c r="L90" s="4">
        <v>1.7890909090909093E-2</v>
      </c>
      <c r="M90" s="5">
        <v>13.2</v>
      </c>
    </row>
    <row r="91" spans="1:13" x14ac:dyDescent="0.25">
      <c r="A91" s="147"/>
      <c r="B91" s="114" t="s">
        <v>185</v>
      </c>
      <c r="C91" s="150"/>
      <c r="D91" s="4">
        <v>0.36</v>
      </c>
      <c r="E91" s="4">
        <v>7.2999999999999995E-2</v>
      </c>
      <c r="F91" s="4">
        <v>5.8000000000000003E-2</v>
      </c>
      <c r="G91" s="4">
        <f t="shared" si="3"/>
        <v>1.4999999999999993E-2</v>
      </c>
      <c r="H91" s="4">
        <v>1.6E-2</v>
      </c>
      <c r="I91" s="7">
        <v>7.7999999999999996E-3</v>
      </c>
      <c r="J91" s="4" t="s">
        <v>4</v>
      </c>
      <c r="K91" s="6">
        <v>158</v>
      </c>
      <c r="L91" s="4">
        <v>1.7000000000000001E-2</v>
      </c>
      <c r="M91" s="5">
        <v>9.1999999999999993</v>
      </c>
    </row>
    <row r="92" spans="1:13" x14ac:dyDescent="0.25">
      <c r="A92" s="147">
        <v>2016</v>
      </c>
      <c r="B92" s="113" t="s">
        <v>6</v>
      </c>
      <c r="C92" s="151" t="s">
        <v>146</v>
      </c>
      <c r="D92" s="66">
        <v>0.114</v>
      </c>
      <c r="E92" s="66">
        <v>1.6E-2</v>
      </c>
      <c r="F92" s="66">
        <v>0.01</v>
      </c>
      <c r="G92" s="66">
        <f t="shared" si="3"/>
        <v>6.0000000000000001E-3</v>
      </c>
      <c r="H92" s="66">
        <v>2.1999999999999999E-2</v>
      </c>
      <c r="I92" s="90">
        <v>1E-3</v>
      </c>
      <c r="J92" s="90">
        <v>1E-3</v>
      </c>
      <c r="K92" s="74">
        <v>176</v>
      </c>
      <c r="L92" s="66">
        <v>0.02</v>
      </c>
      <c r="M92" s="75">
        <v>12.5</v>
      </c>
    </row>
    <row r="93" spans="1:13" x14ac:dyDescent="0.25">
      <c r="A93" s="148"/>
      <c r="B93" s="113" t="s">
        <v>184</v>
      </c>
      <c r="C93" s="151"/>
      <c r="D93" s="66">
        <v>0.251</v>
      </c>
      <c r="E93" s="66">
        <v>2.1999999999999999E-2</v>
      </c>
      <c r="F93" s="66">
        <v>1.7999999999999999E-2</v>
      </c>
      <c r="G93" s="66">
        <f t="shared" si="3"/>
        <v>4.0000000000000001E-3</v>
      </c>
      <c r="H93" s="66">
        <v>1.2E-2</v>
      </c>
      <c r="I93" s="90">
        <v>8.9999999999999998E-4</v>
      </c>
      <c r="J93" s="90">
        <v>1E-3</v>
      </c>
      <c r="K93" s="74">
        <v>159</v>
      </c>
      <c r="L93" s="66">
        <v>1.7999999999999999E-2</v>
      </c>
      <c r="M93" s="75">
        <v>13.8</v>
      </c>
    </row>
    <row r="94" spans="1:13" x14ac:dyDescent="0.25">
      <c r="A94" s="148"/>
      <c r="B94" s="113" t="s">
        <v>185</v>
      </c>
      <c r="C94" s="151"/>
      <c r="D94" s="66">
        <v>0.36299999999999999</v>
      </c>
      <c r="E94" s="66">
        <v>7.4999999999999997E-2</v>
      </c>
      <c r="F94" s="66">
        <v>4.7E-2</v>
      </c>
      <c r="G94" s="66">
        <f t="shared" si="3"/>
        <v>2.7999999999999997E-2</v>
      </c>
      <c r="H94" s="66">
        <v>1.2999999999999999E-2</v>
      </c>
      <c r="I94" s="90">
        <v>6.4999999999999997E-3</v>
      </c>
      <c r="J94" s="90" t="s">
        <v>4</v>
      </c>
      <c r="K94" s="74">
        <v>151</v>
      </c>
      <c r="L94" s="66">
        <v>1.7000000000000001E-2</v>
      </c>
      <c r="M94" s="75">
        <v>9.6</v>
      </c>
    </row>
    <row r="95" spans="1:13" x14ac:dyDescent="0.25">
      <c r="A95" s="147">
        <v>2017</v>
      </c>
      <c r="B95" s="114" t="s">
        <v>117</v>
      </c>
      <c r="C95" s="149" t="s">
        <v>146</v>
      </c>
      <c r="D95" s="4">
        <v>0.14099999999999999</v>
      </c>
      <c r="E95" s="4">
        <v>1.4999999999999999E-2</v>
      </c>
      <c r="F95" s="4">
        <v>1.0999999999999999E-2</v>
      </c>
      <c r="G95" s="4">
        <f t="shared" si="3"/>
        <v>4.0000000000000001E-3</v>
      </c>
      <c r="H95" s="4">
        <v>1.2999999999999999E-2</v>
      </c>
      <c r="I95" s="7">
        <v>8.0000000000000004E-4</v>
      </c>
      <c r="J95" s="4">
        <v>1E-3</v>
      </c>
      <c r="K95" s="6">
        <v>175</v>
      </c>
      <c r="L95" s="4">
        <v>2.0184615384615388E-2</v>
      </c>
      <c r="M95" s="5">
        <v>13.1</v>
      </c>
    </row>
    <row r="96" spans="1:13" x14ac:dyDescent="0.25">
      <c r="A96" s="148"/>
      <c r="B96" s="114" t="s">
        <v>186</v>
      </c>
      <c r="C96" s="150"/>
      <c r="D96" s="4">
        <v>0.22900000000000001</v>
      </c>
      <c r="E96" s="4">
        <v>2.1999999999999999E-2</v>
      </c>
      <c r="F96" s="4">
        <v>1.7999999999999999E-2</v>
      </c>
      <c r="G96" s="4">
        <f t="shared" si="3"/>
        <v>4.0000000000000001E-3</v>
      </c>
      <c r="H96" s="4">
        <v>1.0999999999999999E-2</v>
      </c>
      <c r="I96" s="7">
        <v>1E-3</v>
      </c>
      <c r="J96" s="4">
        <v>1E-3</v>
      </c>
      <c r="K96" s="6">
        <v>154</v>
      </c>
      <c r="L96" s="4">
        <v>1.7890909090909093E-2</v>
      </c>
      <c r="M96" s="5">
        <v>14.3</v>
      </c>
    </row>
    <row r="97" spans="1:13" s="1" customFormat="1" ht="12.75" x14ac:dyDescent="0.2">
      <c r="A97" s="148"/>
      <c r="B97" s="114" t="s">
        <v>185</v>
      </c>
      <c r="C97" s="150"/>
      <c r="D97" s="4">
        <v>0.34</v>
      </c>
      <c r="E97" s="4">
        <v>6.9000000000000006E-2</v>
      </c>
      <c r="F97" s="4">
        <v>4.5999999999999999E-2</v>
      </c>
      <c r="G97" s="4">
        <f t="shared" si="3"/>
        <v>2.3000000000000007E-2</v>
      </c>
      <c r="H97" s="4">
        <v>1.2E-2</v>
      </c>
      <c r="I97" s="7">
        <v>6.4000000000000003E-3</v>
      </c>
      <c r="J97" s="4" t="s">
        <v>4</v>
      </c>
      <c r="K97" s="6">
        <v>147</v>
      </c>
      <c r="L97" s="4">
        <v>1.7000000000000001E-2</v>
      </c>
      <c r="M97" s="5">
        <v>9.8000000000000007</v>
      </c>
    </row>
    <row r="98" spans="1:13" s="1" customFormat="1" ht="12.75" x14ac:dyDescent="0.2">
      <c r="D98" s="2"/>
      <c r="E98" s="2"/>
      <c r="G98" s="2"/>
    </row>
    <row r="99" spans="1:13" s="1" customFormat="1" ht="12.75" x14ac:dyDescent="0.2">
      <c r="D99" s="2"/>
      <c r="E99" s="2"/>
      <c r="G99" s="2"/>
    </row>
    <row r="100" spans="1:13" s="1" customFormat="1" ht="12.75" x14ac:dyDescent="0.2">
      <c r="D100" s="2"/>
      <c r="E100" s="2"/>
      <c r="G100" s="2"/>
    </row>
    <row r="101" spans="1:13" s="1" customFormat="1" ht="12.75" x14ac:dyDescent="0.2">
      <c r="A101" s="1" t="s">
        <v>3</v>
      </c>
      <c r="D101" s="2"/>
    </row>
    <row r="102" spans="1:13" s="1" customFormat="1" ht="12.75" x14ac:dyDescent="0.2">
      <c r="A102" s="3" t="s">
        <v>147</v>
      </c>
      <c r="D102" s="2"/>
    </row>
    <row r="103" spans="1:13" s="1" customFormat="1" ht="12.75" x14ac:dyDescent="0.2">
      <c r="A103" s="3" t="s">
        <v>187</v>
      </c>
      <c r="D103" s="2"/>
    </row>
    <row r="104" spans="1:13" s="1" customFormat="1" ht="12.75" x14ac:dyDescent="0.2">
      <c r="A104" s="3" t="s">
        <v>2</v>
      </c>
      <c r="D104" s="2"/>
    </row>
    <row r="105" spans="1:13" s="1" customFormat="1" ht="12.75" x14ac:dyDescent="0.2">
      <c r="D105" s="2"/>
    </row>
    <row r="106" spans="1:13" s="1" customFormat="1" ht="12.75" x14ac:dyDescent="0.2">
      <c r="A106" s="3" t="s">
        <v>1</v>
      </c>
      <c r="D106" s="2"/>
    </row>
    <row r="107" spans="1:13" x14ac:dyDescent="0.25">
      <c r="A107" s="3" t="s">
        <v>0</v>
      </c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3" t="s">
        <v>148</v>
      </c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3" t="s">
        <v>149</v>
      </c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3" t="s">
        <v>150</v>
      </c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</row>
  </sheetData>
  <mergeCells count="86">
    <mergeCell ref="A7:A8"/>
    <mergeCell ref="C7:C8"/>
    <mergeCell ref="A1:M4"/>
    <mergeCell ref="A5:A6"/>
    <mergeCell ref="B5:B6"/>
    <mergeCell ref="C5:C6"/>
    <mergeCell ref="D5:D6"/>
    <mergeCell ref="E5:G5"/>
    <mergeCell ref="H5:H6"/>
    <mergeCell ref="I5:I6"/>
    <mergeCell ref="J5:J6"/>
    <mergeCell ref="K5:K6"/>
    <mergeCell ref="L5:L6"/>
    <mergeCell ref="M5:M6"/>
    <mergeCell ref="A9:A10"/>
    <mergeCell ref="C9:C10"/>
    <mergeCell ref="A11:A12"/>
    <mergeCell ref="C11:C12"/>
    <mergeCell ref="A13:A14"/>
    <mergeCell ref="C13:C14"/>
    <mergeCell ref="A15:A16"/>
    <mergeCell ref="C15:C16"/>
    <mergeCell ref="A17:A18"/>
    <mergeCell ref="C17:C18"/>
    <mergeCell ref="A19:A20"/>
    <mergeCell ref="C19:C20"/>
    <mergeCell ref="A21:A22"/>
    <mergeCell ref="C21:C22"/>
    <mergeCell ref="A23:A24"/>
    <mergeCell ref="C23:C24"/>
    <mergeCell ref="A25:A26"/>
    <mergeCell ref="C25:C26"/>
    <mergeCell ref="A27:A28"/>
    <mergeCell ref="C27:C28"/>
    <mergeCell ref="A29:A30"/>
    <mergeCell ref="C29:C30"/>
    <mergeCell ref="A31:A32"/>
    <mergeCell ref="C31:C32"/>
    <mergeCell ref="A33:A34"/>
    <mergeCell ref="C33:C34"/>
    <mergeCell ref="A35:A36"/>
    <mergeCell ref="C35:C36"/>
    <mergeCell ref="A37:A38"/>
    <mergeCell ref="C37:C38"/>
    <mergeCell ref="A39:A40"/>
    <mergeCell ref="C39:C40"/>
    <mergeCell ref="A41:A42"/>
    <mergeCell ref="C41:C42"/>
    <mergeCell ref="A43:A44"/>
    <mergeCell ref="C43:C44"/>
    <mergeCell ref="A45:A46"/>
    <mergeCell ref="C45:C46"/>
    <mergeCell ref="A47:A48"/>
    <mergeCell ref="C47:C48"/>
    <mergeCell ref="A49:A52"/>
    <mergeCell ref="C49:C50"/>
    <mergeCell ref="C51:C52"/>
    <mergeCell ref="A53:A56"/>
    <mergeCell ref="C53:C54"/>
    <mergeCell ref="C55:C56"/>
    <mergeCell ref="A57:A60"/>
    <mergeCell ref="C57:C60"/>
    <mergeCell ref="A80:A82"/>
    <mergeCell ref="C80:C82"/>
    <mergeCell ref="A83:A85"/>
    <mergeCell ref="C83:C85"/>
    <mergeCell ref="A65:A67"/>
    <mergeCell ref="C65:C67"/>
    <mergeCell ref="A68:A70"/>
    <mergeCell ref="C68:C70"/>
    <mergeCell ref="A71:A73"/>
    <mergeCell ref="C71:C73"/>
    <mergeCell ref="A61:A64"/>
    <mergeCell ref="C61:C64"/>
    <mergeCell ref="A74:A76"/>
    <mergeCell ref="C74:C76"/>
    <mergeCell ref="A77:A79"/>
    <mergeCell ref="C77:C79"/>
    <mergeCell ref="A95:A97"/>
    <mergeCell ref="C95:C97"/>
    <mergeCell ref="A86:A88"/>
    <mergeCell ref="C86:C88"/>
    <mergeCell ref="A89:A91"/>
    <mergeCell ref="C89:C91"/>
    <mergeCell ref="A92:A94"/>
    <mergeCell ref="C92:C94"/>
  </mergeCells>
  <pageMargins left="0.511811024" right="0.511811024" top="0.78740157499999996" bottom="0.78740157499999996" header="0.31496062000000002" footer="0.3149606200000000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workbookViewId="0">
      <selection activeCell="M1" sqref="M1"/>
    </sheetView>
  </sheetViews>
  <sheetFormatPr defaultRowHeight="15" x14ac:dyDescent="0.25"/>
  <cols>
    <col min="2" max="3" width="17.28515625" customWidth="1"/>
  </cols>
  <sheetData>
    <row r="1" spans="1:12" x14ac:dyDescent="0.25">
      <c r="A1" s="176" t="s">
        <v>178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12" x14ac:dyDescent="0.25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</row>
    <row r="3" spans="1:12" x14ac:dyDescent="0.25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</row>
    <row r="4" spans="1:12" ht="15" customHeight="1" x14ac:dyDescent="0.25">
      <c r="A4" s="268" t="s">
        <v>126</v>
      </c>
      <c r="B4" s="268" t="s">
        <v>33</v>
      </c>
      <c r="C4" s="263" t="s">
        <v>31</v>
      </c>
      <c r="D4" s="263" t="s">
        <v>127</v>
      </c>
      <c r="E4" s="263"/>
      <c r="F4" s="263"/>
      <c r="G4" s="263" t="s">
        <v>128</v>
      </c>
      <c r="H4" s="263"/>
      <c r="I4" s="263"/>
      <c r="J4" s="263" t="s">
        <v>129</v>
      </c>
      <c r="K4" s="263"/>
      <c r="L4" s="263"/>
    </row>
    <row r="5" spans="1:12" ht="28.5" x14ac:dyDescent="0.25">
      <c r="A5" s="269"/>
      <c r="B5" s="269"/>
      <c r="C5" s="263"/>
      <c r="D5" s="77" t="s">
        <v>130</v>
      </c>
      <c r="E5" s="77" t="s">
        <v>131</v>
      </c>
      <c r="F5" s="77" t="s">
        <v>132</v>
      </c>
      <c r="G5" s="77" t="s">
        <v>133</v>
      </c>
      <c r="H5" s="77" t="s">
        <v>134</v>
      </c>
      <c r="I5" s="77" t="s">
        <v>135</v>
      </c>
      <c r="J5" s="77" t="s">
        <v>136</v>
      </c>
      <c r="K5" s="77" t="s">
        <v>137</v>
      </c>
      <c r="L5" s="77" t="s">
        <v>135</v>
      </c>
    </row>
    <row r="6" spans="1:12" ht="15" customHeight="1" x14ac:dyDescent="0.25">
      <c r="A6" s="264" t="s">
        <v>138</v>
      </c>
      <c r="B6" s="261" t="s">
        <v>181</v>
      </c>
      <c r="C6" s="78" t="s">
        <v>6</v>
      </c>
      <c r="D6" s="81">
        <v>5.65</v>
      </c>
      <c r="E6" s="81">
        <v>17.350000000000001</v>
      </c>
      <c r="F6" s="81">
        <v>14.61</v>
      </c>
      <c r="G6" s="81">
        <v>3.4</v>
      </c>
      <c r="H6" s="81">
        <v>10.41</v>
      </c>
      <c r="I6" s="81">
        <v>8.7799999999999994</v>
      </c>
      <c r="J6" s="81">
        <v>2.52</v>
      </c>
      <c r="K6" s="81">
        <v>7.66</v>
      </c>
      <c r="L6" s="81">
        <v>6.46</v>
      </c>
    </row>
    <row r="7" spans="1:12" x14ac:dyDescent="0.25">
      <c r="A7" s="266"/>
      <c r="B7" s="267"/>
      <c r="C7" s="78" t="s">
        <v>139</v>
      </c>
      <c r="D7" s="81">
        <v>2.46</v>
      </c>
      <c r="E7" s="81">
        <v>7.54</v>
      </c>
      <c r="F7" s="81">
        <v>6.35</v>
      </c>
      <c r="G7" s="81">
        <v>1.48</v>
      </c>
      <c r="H7" s="81">
        <v>4.53</v>
      </c>
      <c r="I7" s="81">
        <v>3.82</v>
      </c>
      <c r="J7" s="81">
        <v>1.1000000000000001</v>
      </c>
      <c r="K7" s="81">
        <v>3.33</v>
      </c>
      <c r="L7" s="81">
        <v>2.81</v>
      </c>
    </row>
    <row r="8" spans="1:12" x14ac:dyDescent="0.25">
      <c r="A8" s="264">
        <v>1990</v>
      </c>
      <c r="B8" s="258" t="s">
        <v>182</v>
      </c>
      <c r="C8" s="79" t="s">
        <v>6</v>
      </c>
      <c r="D8" s="80">
        <v>0.68</v>
      </c>
      <c r="E8" s="80">
        <v>2.0299999999999998</v>
      </c>
      <c r="F8" s="80">
        <v>0.16</v>
      </c>
      <c r="G8" s="80">
        <v>0.12</v>
      </c>
      <c r="H8" s="80">
        <v>0.19</v>
      </c>
      <c r="I8" s="80">
        <v>0.1</v>
      </c>
      <c r="J8" s="80">
        <v>0.08</v>
      </c>
      <c r="K8" s="80">
        <v>0.05</v>
      </c>
      <c r="L8" s="80">
        <v>7.0000000000000007E-2</v>
      </c>
    </row>
    <row r="9" spans="1:12" x14ac:dyDescent="0.25">
      <c r="A9" s="265"/>
      <c r="B9" s="260"/>
      <c r="C9" s="79" t="s">
        <v>139</v>
      </c>
      <c r="D9" s="80">
        <v>0.45</v>
      </c>
      <c r="E9" s="80">
        <v>1.35</v>
      </c>
      <c r="F9" s="80">
        <v>7.0000000000000007E-2</v>
      </c>
      <c r="G9" s="80">
        <v>0.08</v>
      </c>
      <c r="H9" s="80">
        <v>0.13</v>
      </c>
      <c r="I9" s="80">
        <v>0.04</v>
      </c>
      <c r="J9" s="80">
        <v>0.05</v>
      </c>
      <c r="K9" s="80">
        <v>0.03</v>
      </c>
      <c r="L9" s="80">
        <v>0.03</v>
      </c>
    </row>
    <row r="10" spans="1:12" x14ac:dyDescent="0.25">
      <c r="A10" s="265"/>
      <c r="B10" s="258" t="s">
        <v>177</v>
      </c>
      <c r="C10" s="79" t="s">
        <v>6</v>
      </c>
      <c r="D10" s="80">
        <v>5.65</v>
      </c>
      <c r="E10" s="80">
        <v>17.350000000000001</v>
      </c>
      <c r="F10" s="80">
        <v>14.61</v>
      </c>
      <c r="G10" s="80">
        <v>3.4</v>
      </c>
      <c r="H10" s="80">
        <v>10.41</v>
      </c>
      <c r="I10" s="80">
        <v>8.7799999999999994</v>
      </c>
      <c r="J10" s="80">
        <v>2.52</v>
      </c>
      <c r="K10" s="80">
        <v>7.66</v>
      </c>
      <c r="L10" s="80">
        <v>6.46</v>
      </c>
    </row>
    <row r="11" spans="1:12" x14ac:dyDescent="0.25">
      <c r="A11" s="266"/>
      <c r="B11" s="260"/>
      <c r="C11" s="79" t="s">
        <v>139</v>
      </c>
      <c r="D11" s="80">
        <v>2.46</v>
      </c>
      <c r="E11" s="80">
        <v>7.54</v>
      </c>
      <c r="F11" s="80">
        <v>6.35</v>
      </c>
      <c r="G11" s="80">
        <v>1.48</v>
      </c>
      <c r="H11" s="80">
        <v>4.53</v>
      </c>
      <c r="I11" s="80">
        <v>3.82</v>
      </c>
      <c r="J11" s="80">
        <v>1.1000000000000001</v>
      </c>
      <c r="K11" s="80">
        <v>3.33</v>
      </c>
      <c r="L11" s="80">
        <v>2.81</v>
      </c>
    </row>
    <row r="12" spans="1:12" x14ac:dyDescent="0.25">
      <c r="A12" s="264">
        <v>1991</v>
      </c>
      <c r="B12" s="261" t="s">
        <v>182</v>
      </c>
      <c r="C12" s="78" t="s">
        <v>6</v>
      </c>
      <c r="D12" s="81">
        <v>0.67</v>
      </c>
      <c r="E12" s="81">
        <v>2.0299999999999998</v>
      </c>
      <c r="F12" s="81">
        <v>0.16</v>
      </c>
      <c r="G12" s="81">
        <v>0.13</v>
      </c>
      <c r="H12" s="81">
        <v>0.19</v>
      </c>
      <c r="I12" s="81">
        <v>0.1</v>
      </c>
      <c r="J12" s="81">
        <v>0.08</v>
      </c>
      <c r="K12" s="81">
        <v>0.05</v>
      </c>
      <c r="L12" s="81">
        <v>7.0000000000000007E-2</v>
      </c>
    </row>
    <row r="13" spans="1:12" x14ac:dyDescent="0.25">
      <c r="A13" s="265"/>
      <c r="B13" s="267"/>
      <c r="C13" s="78" t="s">
        <v>139</v>
      </c>
      <c r="D13" s="81">
        <v>0.45</v>
      </c>
      <c r="E13" s="81">
        <v>1.35</v>
      </c>
      <c r="F13" s="81">
        <v>7.0000000000000007E-2</v>
      </c>
      <c r="G13" s="81">
        <v>0.09</v>
      </c>
      <c r="H13" s="81">
        <v>0.13</v>
      </c>
      <c r="I13" s="81">
        <v>0.04</v>
      </c>
      <c r="J13" s="81">
        <v>0.05</v>
      </c>
      <c r="K13" s="81">
        <v>0.03</v>
      </c>
      <c r="L13" s="81">
        <v>0.03</v>
      </c>
    </row>
    <row r="14" spans="1:12" x14ac:dyDescent="0.25">
      <c r="A14" s="265"/>
      <c r="B14" s="261" t="s">
        <v>177</v>
      </c>
      <c r="C14" s="78" t="s">
        <v>6</v>
      </c>
      <c r="D14" s="81">
        <v>5.65</v>
      </c>
      <c r="E14" s="81">
        <v>17.350000000000001</v>
      </c>
      <c r="F14" s="81">
        <v>14.61</v>
      </c>
      <c r="G14" s="81">
        <v>3.4</v>
      </c>
      <c r="H14" s="81">
        <v>10.41</v>
      </c>
      <c r="I14" s="81">
        <v>8.7799999999999994</v>
      </c>
      <c r="J14" s="81">
        <v>2.52</v>
      </c>
      <c r="K14" s="81">
        <v>7.66</v>
      </c>
      <c r="L14" s="81">
        <v>6.46</v>
      </c>
    </row>
    <row r="15" spans="1:12" x14ac:dyDescent="0.25">
      <c r="A15" s="266"/>
      <c r="B15" s="267"/>
      <c r="C15" s="78" t="s">
        <v>139</v>
      </c>
      <c r="D15" s="81">
        <v>2.46</v>
      </c>
      <c r="E15" s="81">
        <v>7.54</v>
      </c>
      <c r="F15" s="81">
        <v>6.35</v>
      </c>
      <c r="G15" s="81">
        <v>1.48</v>
      </c>
      <c r="H15" s="81">
        <v>4.53</v>
      </c>
      <c r="I15" s="81">
        <v>3.82</v>
      </c>
      <c r="J15" s="81">
        <v>1.1000000000000001</v>
      </c>
      <c r="K15" s="81">
        <v>3.33</v>
      </c>
      <c r="L15" s="81">
        <v>2.81</v>
      </c>
    </row>
    <row r="16" spans="1:12" x14ac:dyDescent="0.25">
      <c r="A16" s="264">
        <v>1992</v>
      </c>
      <c r="B16" s="258" t="s">
        <v>182</v>
      </c>
      <c r="C16" s="79" t="s">
        <v>6</v>
      </c>
      <c r="D16" s="80">
        <v>0.75</v>
      </c>
      <c r="E16" s="80">
        <v>1.25</v>
      </c>
      <c r="F16" s="80">
        <v>0.16</v>
      </c>
      <c r="G16" s="80">
        <v>0.38</v>
      </c>
      <c r="H16" s="80">
        <v>0.32</v>
      </c>
      <c r="I16" s="80">
        <v>0.1</v>
      </c>
      <c r="J16" s="80">
        <v>0.28999999999999998</v>
      </c>
      <c r="K16" s="80">
        <v>0.15</v>
      </c>
      <c r="L16" s="80">
        <v>7.0000000000000007E-2</v>
      </c>
    </row>
    <row r="17" spans="1:12" x14ac:dyDescent="0.25">
      <c r="A17" s="265"/>
      <c r="B17" s="260"/>
      <c r="C17" s="79" t="s">
        <v>139</v>
      </c>
      <c r="D17" s="80">
        <v>0.34</v>
      </c>
      <c r="E17" s="80">
        <v>0.56000000000000005</v>
      </c>
      <c r="F17" s="80">
        <v>7.0000000000000007E-2</v>
      </c>
      <c r="G17" s="80">
        <v>0.17</v>
      </c>
      <c r="H17" s="80">
        <v>0.14000000000000001</v>
      </c>
      <c r="I17" s="80">
        <v>0.04</v>
      </c>
      <c r="J17" s="80">
        <v>0.13</v>
      </c>
      <c r="K17" s="80">
        <v>7.0000000000000007E-2</v>
      </c>
      <c r="L17" s="80">
        <v>0.03</v>
      </c>
    </row>
    <row r="18" spans="1:12" x14ac:dyDescent="0.25">
      <c r="A18" s="265"/>
      <c r="B18" s="258" t="s">
        <v>177</v>
      </c>
      <c r="C18" s="79" t="s">
        <v>6</v>
      </c>
      <c r="D18" s="80">
        <v>5.65</v>
      </c>
      <c r="E18" s="80">
        <v>17.350000000000001</v>
      </c>
      <c r="F18" s="80">
        <v>14.61</v>
      </c>
      <c r="G18" s="80">
        <v>3.4</v>
      </c>
      <c r="H18" s="80">
        <v>10.41</v>
      </c>
      <c r="I18" s="80">
        <v>8.7799999999999994</v>
      </c>
      <c r="J18" s="80">
        <v>2.52</v>
      </c>
      <c r="K18" s="80">
        <v>7.66</v>
      </c>
      <c r="L18" s="80">
        <v>6.46</v>
      </c>
    </row>
    <row r="19" spans="1:12" x14ac:dyDescent="0.25">
      <c r="A19" s="266"/>
      <c r="B19" s="260"/>
      <c r="C19" s="79" t="s">
        <v>139</v>
      </c>
      <c r="D19" s="80">
        <v>2.46</v>
      </c>
      <c r="E19" s="80">
        <v>7.54</v>
      </c>
      <c r="F19" s="80">
        <v>6.35</v>
      </c>
      <c r="G19" s="80">
        <v>1.48</v>
      </c>
      <c r="H19" s="80">
        <v>4.53</v>
      </c>
      <c r="I19" s="80">
        <v>3.82</v>
      </c>
      <c r="J19" s="80">
        <v>1.1000000000000001</v>
      </c>
      <c r="K19" s="80">
        <v>3.33</v>
      </c>
      <c r="L19" s="80">
        <v>2.81</v>
      </c>
    </row>
    <row r="20" spans="1:12" x14ac:dyDescent="0.25">
      <c r="A20" s="264">
        <v>1993</v>
      </c>
      <c r="B20" s="261" t="s">
        <v>182</v>
      </c>
      <c r="C20" s="78" t="s">
        <v>6</v>
      </c>
      <c r="D20" s="81">
        <v>0.63</v>
      </c>
      <c r="E20" s="81">
        <v>1.07</v>
      </c>
      <c r="F20" s="81">
        <v>0.16</v>
      </c>
      <c r="G20" s="81">
        <v>0.33</v>
      </c>
      <c r="H20" s="81">
        <v>0.28000000000000003</v>
      </c>
      <c r="I20" s="81">
        <v>0.1</v>
      </c>
      <c r="J20" s="81">
        <v>0.25</v>
      </c>
      <c r="K20" s="81">
        <v>0.13</v>
      </c>
      <c r="L20" s="81">
        <v>7.0000000000000007E-2</v>
      </c>
    </row>
    <row r="21" spans="1:12" x14ac:dyDescent="0.25">
      <c r="A21" s="265"/>
      <c r="B21" s="267"/>
      <c r="C21" s="78" t="s">
        <v>139</v>
      </c>
      <c r="D21" s="81">
        <v>0.41</v>
      </c>
      <c r="E21" s="81">
        <v>0.69</v>
      </c>
      <c r="F21" s="81">
        <v>7.0000000000000007E-2</v>
      </c>
      <c r="G21" s="81">
        <v>0.21</v>
      </c>
      <c r="H21" s="81">
        <v>0.18</v>
      </c>
      <c r="I21" s="81">
        <v>0.04</v>
      </c>
      <c r="J21" s="81">
        <v>0.16</v>
      </c>
      <c r="K21" s="81">
        <v>0.08</v>
      </c>
      <c r="L21" s="81">
        <v>0.03</v>
      </c>
    </row>
    <row r="22" spans="1:12" x14ac:dyDescent="0.25">
      <c r="A22" s="265"/>
      <c r="B22" s="261" t="s">
        <v>177</v>
      </c>
      <c r="C22" s="78" t="s">
        <v>6</v>
      </c>
      <c r="D22" s="81">
        <v>5.65</v>
      </c>
      <c r="E22" s="81">
        <v>17.350000000000001</v>
      </c>
      <c r="F22" s="81">
        <v>14.61</v>
      </c>
      <c r="G22" s="81">
        <v>3.4</v>
      </c>
      <c r="H22" s="81">
        <v>10.41</v>
      </c>
      <c r="I22" s="81">
        <v>8.7799999999999994</v>
      </c>
      <c r="J22" s="81">
        <v>2.52</v>
      </c>
      <c r="K22" s="81">
        <v>7.66</v>
      </c>
      <c r="L22" s="81">
        <v>6.46</v>
      </c>
    </row>
    <row r="23" spans="1:12" x14ac:dyDescent="0.25">
      <c r="A23" s="266"/>
      <c r="B23" s="267"/>
      <c r="C23" s="78" t="s">
        <v>139</v>
      </c>
      <c r="D23" s="81">
        <v>2.46</v>
      </c>
      <c r="E23" s="81">
        <v>7.54</v>
      </c>
      <c r="F23" s="81">
        <v>6.35</v>
      </c>
      <c r="G23" s="81">
        <v>1.48</v>
      </c>
      <c r="H23" s="81">
        <v>4.53</v>
      </c>
      <c r="I23" s="81">
        <v>3.82</v>
      </c>
      <c r="J23" s="81">
        <v>1.1000000000000001</v>
      </c>
      <c r="K23" s="81">
        <v>3.33</v>
      </c>
      <c r="L23" s="81">
        <v>2.81</v>
      </c>
    </row>
    <row r="24" spans="1:12" x14ac:dyDescent="0.25">
      <c r="A24" s="264">
        <v>1994</v>
      </c>
      <c r="B24" s="258" t="s">
        <v>182</v>
      </c>
      <c r="C24" s="79" t="s">
        <v>6</v>
      </c>
      <c r="D24" s="80">
        <v>0.61</v>
      </c>
      <c r="E24" s="80">
        <v>0.99</v>
      </c>
      <c r="F24" s="80">
        <v>0.16</v>
      </c>
      <c r="G24" s="80">
        <v>0.32</v>
      </c>
      <c r="H24" s="80">
        <v>0.27</v>
      </c>
      <c r="I24" s="80">
        <v>0.1</v>
      </c>
      <c r="J24" s="80">
        <v>0.24</v>
      </c>
      <c r="K24" s="80">
        <v>0.12</v>
      </c>
      <c r="L24" s="80">
        <v>7.0000000000000007E-2</v>
      </c>
    </row>
    <row r="25" spans="1:12" x14ac:dyDescent="0.25">
      <c r="A25" s="265"/>
      <c r="B25" s="260"/>
      <c r="C25" s="79" t="s">
        <v>139</v>
      </c>
      <c r="D25" s="80">
        <v>0.34</v>
      </c>
      <c r="E25" s="80">
        <v>0.56000000000000005</v>
      </c>
      <c r="F25" s="80">
        <v>7.0000000000000007E-2</v>
      </c>
      <c r="G25" s="80">
        <v>0.18</v>
      </c>
      <c r="H25" s="80">
        <v>0.15</v>
      </c>
      <c r="I25" s="80">
        <v>0.04</v>
      </c>
      <c r="J25" s="80">
        <v>0.14000000000000001</v>
      </c>
      <c r="K25" s="80">
        <v>7.0000000000000007E-2</v>
      </c>
      <c r="L25" s="80">
        <v>0.03</v>
      </c>
    </row>
    <row r="26" spans="1:12" x14ac:dyDescent="0.25">
      <c r="A26" s="265"/>
      <c r="B26" s="258" t="s">
        <v>177</v>
      </c>
      <c r="C26" s="79" t="s">
        <v>6</v>
      </c>
      <c r="D26" s="80">
        <v>5.65</v>
      </c>
      <c r="E26" s="80">
        <v>17.350000000000001</v>
      </c>
      <c r="F26" s="80">
        <v>14.61</v>
      </c>
      <c r="G26" s="80">
        <v>3.4</v>
      </c>
      <c r="H26" s="80">
        <v>10.41</v>
      </c>
      <c r="I26" s="80">
        <v>8.7799999999999994</v>
      </c>
      <c r="J26" s="80">
        <v>2.52</v>
      </c>
      <c r="K26" s="80">
        <v>7.66</v>
      </c>
      <c r="L26" s="80">
        <v>6.46</v>
      </c>
    </row>
    <row r="27" spans="1:12" x14ac:dyDescent="0.25">
      <c r="A27" s="266"/>
      <c r="B27" s="260"/>
      <c r="C27" s="79" t="s">
        <v>139</v>
      </c>
      <c r="D27" s="80">
        <v>2.46</v>
      </c>
      <c r="E27" s="80">
        <v>7.54</v>
      </c>
      <c r="F27" s="80">
        <v>6.35</v>
      </c>
      <c r="G27" s="80">
        <v>1.48</v>
      </c>
      <c r="H27" s="80">
        <v>4.53</v>
      </c>
      <c r="I27" s="80">
        <v>3.82</v>
      </c>
      <c r="J27" s="80">
        <v>1.1000000000000001</v>
      </c>
      <c r="K27" s="80">
        <v>3.33</v>
      </c>
      <c r="L27" s="80">
        <v>2.81</v>
      </c>
    </row>
    <row r="28" spans="1:12" x14ac:dyDescent="0.25">
      <c r="A28" s="264">
        <v>1995</v>
      </c>
      <c r="B28" s="261" t="s">
        <v>182</v>
      </c>
      <c r="C28" s="78" t="s">
        <v>6</v>
      </c>
      <c r="D28" s="81">
        <v>0.61</v>
      </c>
      <c r="E28" s="81">
        <v>0.99</v>
      </c>
      <c r="F28" s="81">
        <v>0.16</v>
      </c>
      <c r="G28" s="81">
        <v>0.32</v>
      </c>
      <c r="H28" s="81">
        <v>0.27</v>
      </c>
      <c r="I28" s="81">
        <v>0.1</v>
      </c>
      <c r="J28" s="81">
        <v>0.24</v>
      </c>
      <c r="K28" s="81">
        <v>0.12</v>
      </c>
      <c r="L28" s="81">
        <v>7.0000000000000007E-2</v>
      </c>
    </row>
    <row r="29" spans="1:12" x14ac:dyDescent="0.25">
      <c r="A29" s="265"/>
      <c r="B29" s="267"/>
      <c r="C29" s="78" t="s">
        <v>139</v>
      </c>
      <c r="D29" s="81">
        <v>0.34</v>
      </c>
      <c r="E29" s="81">
        <v>0.56000000000000005</v>
      </c>
      <c r="F29" s="81">
        <v>7.0000000000000007E-2</v>
      </c>
      <c r="G29" s="81">
        <v>0.18</v>
      </c>
      <c r="H29" s="81">
        <v>0.15</v>
      </c>
      <c r="I29" s="81">
        <v>0.04</v>
      </c>
      <c r="J29" s="81">
        <v>0.14000000000000001</v>
      </c>
      <c r="K29" s="81">
        <v>7.0000000000000007E-2</v>
      </c>
      <c r="L29" s="81">
        <v>0.03</v>
      </c>
    </row>
    <row r="30" spans="1:12" x14ac:dyDescent="0.25">
      <c r="A30" s="265"/>
      <c r="B30" s="261" t="s">
        <v>177</v>
      </c>
      <c r="C30" s="78" t="s">
        <v>6</v>
      </c>
      <c r="D30" s="81">
        <v>5.65</v>
      </c>
      <c r="E30" s="81">
        <v>17.350000000000001</v>
      </c>
      <c r="F30" s="81">
        <v>14.61</v>
      </c>
      <c r="G30" s="81">
        <v>3.4</v>
      </c>
      <c r="H30" s="81">
        <v>10.41</v>
      </c>
      <c r="I30" s="81">
        <v>8.7799999999999994</v>
      </c>
      <c r="J30" s="81">
        <v>2.52</v>
      </c>
      <c r="K30" s="81">
        <v>7.66</v>
      </c>
      <c r="L30" s="81">
        <v>6.46</v>
      </c>
    </row>
    <row r="31" spans="1:12" x14ac:dyDescent="0.25">
      <c r="A31" s="266"/>
      <c r="B31" s="267"/>
      <c r="C31" s="78" t="s">
        <v>139</v>
      </c>
      <c r="D31" s="81">
        <v>2.46</v>
      </c>
      <c r="E31" s="81">
        <v>7.54</v>
      </c>
      <c r="F31" s="81">
        <v>6.35</v>
      </c>
      <c r="G31" s="81">
        <v>1.48</v>
      </c>
      <c r="H31" s="81">
        <v>4.53</v>
      </c>
      <c r="I31" s="81">
        <v>3.82</v>
      </c>
      <c r="J31" s="81">
        <v>1.1000000000000001</v>
      </c>
      <c r="K31" s="81">
        <v>3.33</v>
      </c>
      <c r="L31" s="81">
        <v>2.81</v>
      </c>
    </row>
    <row r="32" spans="1:12" ht="15" customHeight="1" x14ac:dyDescent="0.25">
      <c r="A32" s="257">
        <v>1996</v>
      </c>
      <c r="B32" s="258" t="s">
        <v>183</v>
      </c>
      <c r="C32" s="79" t="s">
        <v>6</v>
      </c>
      <c r="D32" s="80">
        <v>0.46</v>
      </c>
      <c r="E32" s="80">
        <v>0.74</v>
      </c>
      <c r="F32" s="80">
        <v>0.16</v>
      </c>
      <c r="G32" s="80">
        <v>0.24</v>
      </c>
      <c r="H32" s="80">
        <v>0.2</v>
      </c>
      <c r="I32" s="80">
        <v>0.1</v>
      </c>
      <c r="J32" s="80">
        <v>0.18</v>
      </c>
      <c r="K32" s="80">
        <v>0.09</v>
      </c>
      <c r="L32" s="80">
        <v>7.0000000000000007E-2</v>
      </c>
    </row>
    <row r="33" spans="1:12" x14ac:dyDescent="0.25">
      <c r="A33" s="257"/>
      <c r="B33" s="260"/>
      <c r="C33" s="79" t="s">
        <v>139</v>
      </c>
      <c r="D33" s="80">
        <v>0.31</v>
      </c>
      <c r="E33" s="80">
        <v>0.49</v>
      </c>
      <c r="F33" s="80">
        <v>7.0000000000000007E-2</v>
      </c>
      <c r="G33" s="80">
        <v>0.16</v>
      </c>
      <c r="H33" s="80">
        <v>0.13</v>
      </c>
      <c r="I33" s="80">
        <v>0.04</v>
      </c>
      <c r="J33" s="80">
        <v>0.12</v>
      </c>
      <c r="K33" s="80">
        <v>0.06</v>
      </c>
      <c r="L33" s="80">
        <v>0.03</v>
      </c>
    </row>
    <row r="34" spans="1:12" ht="15" customHeight="1" x14ac:dyDescent="0.25">
      <c r="A34" s="257">
        <v>1997</v>
      </c>
      <c r="B34" s="261" t="s">
        <v>181</v>
      </c>
      <c r="C34" s="78" t="s">
        <v>6</v>
      </c>
      <c r="D34" s="81">
        <v>0.39</v>
      </c>
      <c r="E34" s="81">
        <v>0.61</v>
      </c>
      <c r="F34" s="81">
        <v>0.16</v>
      </c>
      <c r="G34" s="81">
        <v>0.2</v>
      </c>
      <c r="H34" s="81">
        <v>0.16</v>
      </c>
      <c r="I34" s="81">
        <v>0.1</v>
      </c>
      <c r="J34" s="81">
        <v>0.16</v>
      </c>
      <c r="K34" s="81">
        <v>0.08</v>
      </c>
      <c r="L34" s="81">
        <v>7.0000000000000007E-2</v>
      </c>
    </row>
    <row r="35" spans="1:12" x14ac:dyDescent="0.25">
      <c r="A35" s="257"/>
      <c r="B35" s="267"/>
      <c r="C35" s="78" t="s">
        <v>139</v>
      </c>
      <c r="D35" s="81">
        <v>0.43</v>
      </c>
      <c r="E35" s="81">
        <v>0.67</v>
      </c>
      <c r="F35" s="81">
        <v>7.0000000000000007E-2</v>
      </c>
      <c r="G35" s="81">
        <v>0.22</v>
      </c>
      <c r="H35" s="81">
        <v>0.18</v>
      </c>
      <c r="I35" s="81">
        <v>0.04</v>
      </c>
      <c r="J35" s="81">
        <v>0.18</v>
      </c>
      <c r="K35" s="81">
        <v>0.09</v>
      </c>
      <c r="L35" s="81">
        <v>0.03</v>
      </c>
    </row>
    <row r="36" spans="1:12" ht="15" customHeight="1" x14ac:dyDescent="0.25">
      <c r="A36" s="257">
        <v>1998</v>
      </c>
      <c r="B36" s="258" t="s">
        <v>183</v>
      </c>
      <c r="C36" s="79" t="s">
        <v>6</v>
      </c>
      <c r="D36" s="80">
        <v>0.32</v>
      </c>
      <c r="E36" s="80">
        <v>0.49</v>
      </c>
      <c r="F36" s="80">
        <v>0.16</v>
      </c>
      <c r="G36" s="80">
        <v>0.17</v>
      </c>
      <c r="H36" s="80">
        <v>0.13</v>
      </c>
      <c r="I36" s="80">
        <v>0.1</v>
      </c>
      <c r="J36" s="80">
        <v>0.13</v>
      </c>
      <c r="K36" s="80">
        <v>0.06</v>
      </c>
      <c r="L36" s="80">
        <v>7.0000000000000007E-2</v>
      </c>
    </row>
    <row r="37" spans="1:12" x14ac:dyDescent="0.25">
      <c r="A37" s="257"/>
      <c r="B37" s="260"/>
      <c r="C37" s="79" t="s">
        <v>139</v>
      </c>
      <c r="D37" s="80">
        <v>0.53</v>
      </c>
      <c r="E37" s="80">
        <v>0.8</v>
      </c>
      <c r="F37" s="80">
        <v>7.0000000000000007E-2</v>
      </c>
      <c r="G37" s="80">
        <v>0.28000000000000003</v>
      </c>
      <c r="H37" s="80">
        <v>0.21</v>
      </c>
      <c r="I37" s="80">
        <v>0.04</v>
      </c>
      <c r="J37" s="80">
        <v>0.21</v>
      </c>
      <c r="K37" s="80">
        <v>0.1</v>
      </c>
      <c r="L37" s="80">
        <v>0.03</v>
      </c>
    </row>
    <row r="38" spans="1:12" ht="15" customHeight="1" x14ac:dyDescent="0.25">
      <c r="A38" s="257">
        <v>1999</v>
      </c>
      <c r="B38" s="261" t="s">
        <v>181</v>
      </c>
      <c r="C38" s="78" t="s">
        <v>6</v>
      </c>
      <c r="D38" s="81">
        <v>0.31</v>
      </c>
      <c r="E38" s="81">
        <v>0.48</v>
      </c>
      <c r="F38" s="81">
        <v>0.16</v>
      </c>
      <c r="G38" s="81">
        <v>0.16</v>
      </c>
      <c r="H38" s="81">
        <v>0.12</v>
      </c>
      <c r="I38" s="81">
        <v>0.1</v>
      </c>
      <c r="J38" s="81">
        <v>0.12</v>
      </c>
      <c r="K38" s="81">
        <v>0.06</v>
      </c>
      <c r="L38" s="81">
        <v>7.0000000000000007E-2</v>
      </c>
    </row>
    <row r="39" spans="1:12" x14ac:dyDescent="0.25">
      <c r="A39" s="257"/>
      <c r="B39" s="267"/>
      <c r="C39" s="78" t="s">
        <v>139</v>
      </c>
      <c r="D39" s="81">
        <v>0.64</v>
      </c>
      <c r="E39" s="81">
        <v>1</v>
      </c>
      <c r="F39" s="81">
        <v>7.0000000000000007E-2</v>
      </c>
      <c r="G39" s="81">
        <v>0.33</v>
      </c>
      <c r="H39" s="81">
        <v>0.25</v>
      </c>
      <c r="I39" s="81">
        <v>0.04</v>
      </c>
      <c r="J39" s="81">
        <v>0.25</v>
      </c>
      <c r="K39" s="81">
        <v>0.12</v>
      </c>
      <c r="L39" s="81">
        <v>0.03</v>
      </c>
    </row>
    <row r="40" spans="1:12" ht="15" customHeight="1" x14ac:dyDescent="0.25">
      <c r="A40" s="257">
        <v>2000</v>
      </c>
      <c r="B40" s="258" t="s">
        <v>183</v>
      </c>
      <c r="C40" s="79" t="s">
        <v>6</v>
      </c>
      <c r="D40" s="80">
        <v>0.28999999999999998</v>
      </c>
      <c r="E40" s="80">
        <v>0.44</v>
      </c>
      <c r="F40" s="80">
        <v>0.16</v>
      </c>
      <c r="G40" s="80">
        <v>0.15</v>
      </c>
      <c r="H40" s="80">
        <v>0.12</v>
      </c>
      <c r="I40" s="80">
        <v>0.1</v>
      </c>
      <c r="J40" s="80">
        <v>0.12</v>
      </c>
      <c r="K40" s="80">
        <v>0.06</v>
      </c>
      <c r="L40" s="80">
        <v>7.0000000000000007E-2</v>
      </c>
    </row>
    <row r="41" spans="1:12" x14ac:dyDescent="0.25">
      <c r="A41" s="257"/>
      <c r="B41" s="260"/>
      <c r="C41" s="79" t="s">
        <v>139</v>
      </c>
      <c r="D41" s="80">
        <v>0.54</v>
      </c>
      <c r="E41" s="80">
        <v>0.81</v>
      </c>
      <c r="F41" s="80">
        <v>7.0000000000000007E-2</v>
      </c>
      <c r="G41" s="80">
        <v>0.28000000000000003</v>
      </c>
      <c r="H41" s="80">
        <v>0.22</v>
      </c>
      <c r="I41" s="80">
        <v>0.04</v>
      </c>
      <c r="J41" s="80">
        <v>0.22</v>
      </c>
      <c r="K41" s="80">
        <v>0.11</v>
      </c>
      <c r="L41" s="80">
        <v>0.03</v>
      </c>
    </row>
    <row r="42" spans="1:12" ht="15" customHeight="1" x14ac:dyDescent="0.25">
      <c r="A42" s="257">
        <v>2001</v>
      </c>
      <c r="B42" s="261" t="s">
        <v>181</v>
      </c>
      <c r="C42" s="78" t="s">
        <v>6</v>
      </c>
      <c r="D42" s="81">
        <v>0.27</v>
      </c>
      <c r="E42" s="81">
        <v>0.41</v>
      </c>
      <c r="F42" s="81">
        <v>0.16</v>
      </c>
      <c r="G42" s="81">
        <v>0.14000000000000001</v>
      </c>
      <c r="H42" s="81">
        <v>0.11</v>
      </c>
      <c r="I42" s="81">
        <v>0.1</v>
      </c>
      <c r="J42" s="81">
        <v>0.11</v>
      </c>
      <c r="K42" s="81">
        <v>0.05</v>
      </c>
      <c r="L42" s="81">
        <v>7.0000000000000007E-2</v>
      </c>
    </row>
    <row r="43" spans="1:12" x14ac:dyDescent="0.25">
      <c r="A43" s="257"/>
      <c r="B43" s="267"/>
      <c r="C43" s="78" t="s">
        <v>139</v>
      </c>
      <c r="D43" s="81">
        <v>0.52</v>
      </c>
      <c r="E43" s="81">
        <v>0.79</v>
      </c>
      <c r="F43" s="81">
        <v>7.0000000000000007E-2</v>
      </c>
      <c r="G43" s="81">
        <v>0.27</v>
      </c>
      <c r="H43" s="81">
        <v>0.21</v>
      </c>
      <c r="I43" s="81">
        <v>0.04</v>
      </c>
      <c r="J43" s="81">
        <v>0.21</v>
      </c>
      <c r="K43" s="81">
        <v>0.1</v>
      </c>
      <c r="L43" s="81">
        <v>0.03</v>
      </c>
    </row>
    <row r="44" spans="1:12" ht="15" customHeight="1" x14ac:dyDescent="0.25">
      <c r="A44" s="257">
        <v>2002</v>
      </c>
      <c r="B44" s="258" t="s">
        <v>183</v>
      </c>
      <c r="C44" s="79" t="s">
        <v>6</v>
      </c>
      <c r="D44" s="80">
        <v>0.24</v>
      </c>
      <c r="E44" s="80">
        <v>0.37</v>
      </c>
      <c r="F44" s="80">
        <v>0.16</v>
      </c>
      <c r="G44" s="80">
        <v>0.12</v>
      </c>
      <c r="H44" s="80">
        <v>0.1</v>
      </c>
      <c r="I44" s="80">
        <v>0.1</v>
      </c>
      <c r="J44" s="80">
        <v>0.1</v>
      </c>
      <c r="K44" s="80">
        <v>0.05</v>
      </c>
      <c r="L44" s="80">
        <v>7.0000000000000007E-2</v>
      </c>
    </row>
    <row r="45" spans="1:12" x14ac:dyDescent="0.25">
      <c r="A45" s="257"/>
      <c r="B45" s="260"/>
      <c r="C45" s="79" t="s">
        <v>139</v>
      </c>
      <c r="D45" s="80">
        <v>0.39813396154107744</v>
      </c>
      <c r="E45" s="80">
        <v>0.63021107472144422</v>
      </c>
      <c r="F45" s="80">
        <v>0.18828852776637725</v>
      </c>
      <c r="G45" s="80">
        <v>9.7901793821576419E-2</v>
      </c>
      <c r="H45" s="80">
        <v>0.44114775230501097</v>
      </c>
      <c r="I45" s="80">
        <v>0.10406920785016498</v>
      </c>
      <c r="J45" s="80">
        <v>7.1794648802489383E-2</v>
      </c>
      <c r="K45" s="80">
        <v>0.25208442988857771</v>
      </c>
      <c r="L45" s="80">
        <v>7.0345542661061744E-2</v>
      </c>
    </row>
    <row r="46" spans="1:12" ht="15" customHeight="1" x14ac:dyDescent="0.25">
      <c r="A46" s="257">
        <v>2003</v>
      </c>
      <c r="B46" s="261" t="s">
        <v>181</v>
      </c>
      <c r="C46" s="78" t="s">
        <v>6</v>
      </c>
      <c r="D46" s="81">
        <v>0.28999999999999998</v>
      </c>
      <c r="E46" s="81">
        <v>0.46</v>
      </c>
      <c r="F46" s="81">
        <v>0.16</v>
      </c>
      <c r="G46" s="81">
        <v>0.15</v>
      </c>
      <c r="H46" s="81">
        <v>0.12</v>
      </c>
      <c r="I46" s="81">
        <v>0.1</v>
      </c>
      <c r="J46" s="81">
        <v>0.12</v>
      </c>
      <c r="K46" s="81">
        <v>0.06</v>
      </c>
      <c r="L46" s="81">
        <v>7.0000000000000007E-2</v>
      </c>
    </row>
    <row r="47" spans="1:12" x14ac:dyDescent="0.25">
      <c r="A47" s="257"/>
      <c r="B47" s="262"/>
      <c r="C47" s="78" t="s">
        <v>139</v>
      </c>
      <c r="D47" s="81">
        <v>0.38241126879746695</v>
      </c>
      <c r="E47" s="81">
        <v>0.60532343375479059</v>
      </c>
      <c r="F47" s="81">
        <v>0.18085283286168097</v>
      </c>
      <c r="G47" s="81">
        <v>9.4035557901016462E-2</v>
      </c>
      <c r="H47" s="81">
        <v>0.42372640362835345</v>
      </c>
      <c r="I47" s="81">
        <v>9.9959414822799075E-2</v>
      </c>
      <c r="J47" s="81">
        <v>6.895940912741208E-2</v>
      </c>
      <c r="K47" s="81">
        <v>0.24212937350191621</v>
      </c>
      <c r="L47" s="81">
        <v>6.7567529580084468E-2</v>
      </c>
    </row>
    <row r="48" spans="1:12" x14ac:dyDescent="0.25">
      <c r="A48" s="257"/>
      <c r="B48" s="262"/>
      <c r="C48" s="78" t="s">
        <v>190</v>
      </c>
      <c r="D48" s="81">
        <v>0.15518918045786281</v>
      </c>
      <c r="E48" s="81">
        <v>0.39954201970660369</v>
      </c>
      <c r="F48" s="81">
        <v>0.16</v>
      </c>
      <c r="G48" s="81">
        <v>8.4060806081342365E-2</v>
      </c>
      <c r="H48" s="81">
        <v>0.27967941379462258</v>
      </c>
      <c r="I48" s="81">
        <v>0.1</v>
      </c>
      <c r="J48" s="81">
        <v>6.4662158524109517E-2</v>
      </c>
      <c r="K48" s="81">
        <v>0.15981680788264147</v>
      </c>
      <c r="L48" s="81">
        <v>7.0000000000000007E-2</v>
      </c>
    </row>
    <row r="49" spans="1:12" x14ac:dyDescent="0.25">
      <c r="A49" s="257"/>
      <c r="B49" s="267"/>
      <c r="C49" s="78" t="s">
        <v>197</v>
      </c>
      <c r="D49" s="81">
        <v>0.27433282427054728</v>
      </c>
      <c r="E49" s="81">
        <v>0.6011349652711494</v>
      </c>
      <c r="F49" s="81">
        <v>7.0000000000000007E-2</v>
      </c>
      <c r="G49" s="81">
        <v>0.14859694647987978</v>
      </c>
      <c r="H49" s="81">
        <v>0.42079447568980455</v>
      </c>
      <c r="I49" s="81">
        <v>0.04</v>
      </c>
      <c r="J49" s="81">
        <v>0.11430534344606137</v>
      </c>
      <c r="K49" s="81">
        <v>0.24045398610845975</v>
      </c>
      <c r="L49" s="81">
        <v>0.03</v>
      </c>
    </row>
    <row r="50" spans="1:12" ht="15" customHeight="1" x14ac:dyDescent="0.25">
      <c r="A50" s="257">
        <v>2004</v>
      </c>
      <c r="B50" s="258" t="s">
        <v>183</v>
      </c>
      <c r="C50" s="79" t="s">
        <v>6</v>
      </c>
      <c r="D50" s="80">
        <v>0.27</v>
      </c>
      <c r="E50" s="80">
        <v>0.42</v>
      </c>
      <c r="F50" s="80">
        <v>0.16</v>
      </c>
      <c r="G50" s="80">
        <v>0.14000000000000001</v>
      </c>
      <c r="H50" s="80">
        <v>0.11</v>
      </c>
      <c r="I50" s="80">
        <v>0.1</v>
      </c>
      <c r="J50" s="80">
        <v>0.11</v>
      </c>
      <c r="K50" s="80">
        <v>0.05</v>
      </c>
      <c r="L50" s="80">
        <v>7.0000000000000007E-2</v>
      </c>
    </row>
    <row r="51" spans="1:12" x14ac:dyDescent="0.25">
      <c r="A51" s="257"/>
      <c r="B51" s="259"/>
      <c r="C51" s="79" t="s">
        <v>139</v>
      </c>
      <c r="D51" s="80">
        <v>0.36669642366723615</v>
      </c>
      <c r="E51" s="80">
        <v>0.58044821487050058</v>
      </c>
      <c r="F51" s="80">
        <v>0.17342084930972643</v>
      </c>
      <c r="G51" s="80">
        <v>9.0171251721451504E-2</v>
      </c>
      <c r="H51" s="80">
        <v>0.40631375040935042</v>
      </c>
      <c r="I51" s="80">
        <v>9.5851673102246515E-2</v>
      </c>
      <c r="J51" s="80">
        <v>6.6125584595731104E-2</v>
      </c>
      <c r="K51" s="80">
        <v>0.2321792859482002</v>
      </c>
      <c r="L51" s="80">
        <v>6.4790903079191053E-2</v>
      </c>
    </row>
    <row r="52" spans="1:12" x14ac:dyDescent="0.25">
      <c r="A52" s="257"/>
      <c r="B52" s="259"/>
      <c r="C52" s="79" t="s">
        <v>198</v>
      </c>
      <c r="D52" s="80">
        <v>0.10939969417011788</v>
      </c>
      <c r="E52" s="80">
        <v>0.30312618031220129</v>
      </c>
      <c r="F52" s="80">
        <v>0.16</v>
      </c>
      <c r="G52" s="80">
        <v>5.9258167675480519E-2</v>
      </c>
      <c r="H52" s="80">
        <v>0.21218832621854092</v>
      </c>
      <c r="I52" s="80">
        <v>0.1</v>
      </c>
      <c r="J52" s="80">
        <v>4.5583205904215787E-2</v>
      </c>
      <c r="K52" s="80">
        <v>0.12125047212488051</v>
      </c>
      <c r="L52" s="80">
        <v>7.0000000000000007E-2</v>
      </c>
    </row>
    <row r="53" spans="1:12" x14ac:dyDescent="0.25">
      <c r="A53" s="257"/>
      <c r="B53" s="260"/>
      <c r="C53" s="79" t="s">
        <v>197</v>
      </c>
      <c r="D53" s="80">
        <v>0.20948165657852819</v>
      </c>
      <c r="E53" s="80">
        <v>0.59634402038865875</v>
      </c>
      <c r="F53" s="80">
        <v>7.0000000000000007E-2</v>
      </c>
      <c r="G53" s="80">
        <v>0.11346923064670278</v>
      </c>
      <c r="H53" s="80">
        <v>0.41744081427206109</v>
      </c>
      <c r="I53" s="80">
        <v>0.04</v>
      </c>
      <c r="J53" s="80">
        <v>8.7284023574386749E-2</v>
      </c>
      <c r="K53" s="80">
        <v>0.23853760815546349</v>
      </c>
      <c r="L53" s="80">
        <v>0.03</v>
      </c>
    </row>
    <row r="54" spans="1:12" ht="15" customHeight="1" x14ac:dyDescent="0.25">
      <c r="A54" s="257">
        <v>2005</v>
      </c>
      <c r="B54" s="261" t="s">
        <v>181</v>
      </c>
      <c r="C54" s="78" t="s">
        <v>6</v>
      </c>
      <c r="D54" s="81">
        <v>0.35</v>
      </c>
      <c r="E54" s="81">
        <v>0.55000000000000004</v>
      </c>
      <c r="F54" s="81">
        <v>0.16</v>
      </c>
      <c r="G54" s="81">
        <v>0.18</v>
      </c>
      <c r="H54" s="81">
        <v>0.14000000000000001</v>
      </c>
      <c r="I54" s="81">
        <v>0.1</v>
      </c>
      <c r="J54" s="81">
        <v>0.14000000000000001</v>
      </c>
      <c r="K54" s="81">
        <v>7.0000000000000007E-2</v>
      </c>
      <c r="L54" s="81">
        <v>7.0000000000000007E-2</v>
      </c>
    </row>
    <row r="55" spans="1:12" x14ac:dyDescent="0.25">
      <c r="A55" s="257"/>
      <c r="B55" s="262"/>
      <c r="C55" s="78" t="s">
        <v>139</v>
      </c>
      <c r="D55" s="81">
        <v>0.35098941832038888</v>
      </c>
      <c r="E55" s="81">
        <v>0.55558540567437831</v>
      </c>
      <c r="F55" s="81">
        <v>0.1659925734074926</v>
      </c>
      <c r="G55" s="81">
        <v>8.6308873357472671E-2</v>
      </c>
      <c r="H55" s="81">
        <v>0.38890978397206483</v>
      </c>
      <c r="I55" s="81">
        <v>9.1745980641805544E-2</v>
      </c>
      <c r="J55" s="81">
        <v>6.3293173795479968E-2</v>
      </c>
      <c r="K55" s="81">
        <v>0.22223416226975132</v>
      </c>
      <c r="L55" s="81">
        <v>6.2015661774914195E-2</v>
      </c>
    </row>
    <row r="56" spans="1:12" x14ac:dyDescent="0.25">
      <c r="A56" s="257"/>
      <c r="B56" s="262"/>
      <c r="C56" s="78" t="s">
        <v>190</v>
      </c>
      <c r="D56" s="81">
        <v>0.16994579032161825</v>
      </c>
      <c r="E56" s="81">
        <v>0.25559421803210214</v>
      </c>
      <c r="F56" s="81">
        <v>0.16</v>
      </c>
      <c r="G56" s="81">
        <v>9.2053969757543222E-2</v>
      </c>
      <c r="H56" s="81">
        <v>0.17891595262247151</v>
      </c>
      <c r="I56" s="81">
        <v>0.1</v>
      </c>
      <c r="J56" s="81">
        <v>7.0810745967340938E-2</v>
      </c>
      <c r="K56" s="81">
        <v>0.10223768721284085</v>
      </c>
      <c r="L56" s="81">
        <v>7.0000000000000007E-2</v>
      </c>
    </row>
    <row r="57" spans="1:12" x14ac:dyDescent="0.25">
      <c r="A57" s="257"/>
      <c r="B57" s="267"/>
      <c r="C57" s="78" t="s">
        <v>197</v>
      </c>
      <c r="D57" s="81">
        <v>0.17114790941848909</v>
      </c>
      <c r="E57" s="81">
        <v>0.34894506399105368</v>
      </c>
      <c r="F57" s="81">
        <v>7.0000000000000007E-2</v>
      </c>
      <c r="G57" s="81">
        <v>9.2705117601681597E-2</v>
      </c>
      <c r="H57" s="81">
        <v>0.2442615447937376</v>
      </c>
      <c r="I57" s="81">
        <v>0.04</v>
      </c>
      <c r="J57" s="81">
        <v>7.1311628924370457E-2</v>
      </c>
      <c r="K57" s="81">
        <v>0.13957802559642146</v>
      </c>
      <c r="L57" s="81">
        <v>0.03</v>
      </c>
    </row>
    <row r="58" spans="1:12" ht="15" customHeight="1" x14ac:dyDescent="0.25">
      <c r="A58" s="257">
        <v>2006</v>
      </c>
      <c r="B58" s="258" t="s">
        <v>183</v>
      </c>
      <c r="C58" s="79" t="s">
        <v>6</v>
      </c>
      <c r="D58" s="80">
        <v>0.18</v>
      </c>
      <c r="E58" s="80">
        <v>0.28000000000000003</v>
      </c>
      <c r="F58" s="80">
        <v>0.16</v>
      </c>
      <c r="G58" s="80">
        <v>0.09</v>
      </c>
      <c r="H58" s="80">
        <v>7.0000000000000007E-2</v>
      </c>
      <c r="I58" s="80">
        <v>0.1</v>
      </c>
      <c r="J58" s="80">
        <v>7.0000000000000007E-2</v>
      </c>
      <c r="K58" s="80">
        <v>0.04</v>
      </c>
      <c r="L58" s="80">
        <v>7.0000000000000007E-2</v>
      </c>
    </row>
    <row r="59" spans="1:12" x14ac:dyDescent="0.25">
      <c r="A59" s="257"/>
      <c r="B59" s="259"/>
      <c r="C59" s="79" t="s">
        <v>139</v>
      </c>
      <c r="D59" s="80">
        <v>0.33529024493863585</v>
      </c>
      <c r="E59" s="80">
        <v>0.53073499379075884</v>
      </c>
      <c r="F59" s="80">
        <v>0.15856800145749483</v>
      </c>
      <c r="G59" s="80">
        <v>8.24484208865498E-2</v>
      </c>
      <c r="H59" s="80">
        <v>0.37151449565353117</v>
      </c>
      <c r="I59" s="80">
        <v>8.764233539783442E-2</v>
      </c>
      <c r="J59" s="80">
        <v>6.0462175316803188E-2</v>
      </c>
      <c r="K59" s="80">
        <v>0.21229399751630354</v>
      </c>
      <c r="L59" s="80">
        <v>5.9241804285855043E-2</v>
      </c>
    </row>
    <row r="60" spans="1:12" x14ac:dyDescent="0.25">
      <c r="A60" s="257"/>
      <c r="B60" s="259"/>
      <c r="C60" s="79" t="s">
        <v>190</v>
      </c>
      <c r="D60" s="80">
        <v>0.49</v>
      </c>
      <c r="E60" s="80">
        <v>0.78</v>
      </c>
      <c r="F60" s="80">
        <v>7.0000000000000007E-2</v>
      </c>
      <c r="G60" s="80">
        <v>0.25</v>
      </c>
      <c r="H60" s="80">
        <v>0.2</v>
      </c>
      <c r="I60" s="80">
        <v>0.04</v>
      </c>
      <c r="J60" s="80">
        <v>0.2</v>
      </c>
      <c r="K60" s="80">
        <v>0.1</v>
      </c>
      <c r="L60" s="80">
        <v>0.03</v>
      </c>
    </row>
    <row r="61" spans="1:12" x14ac:dyDescent="0.25">
      <c r="A61" s="257"/>
      <c r="B61" s="260"/>
      <c r="C61" s="79" t="s">
        <v>197</v>
      </c>
      <c r="D61" s="80">
        <v>0.24</v>
      </c>
      <c r="E61" s="80">
        <v>0.38</v>
      </c>
      <c r="F61" s="80">
        <v>0.16</v>
      </c>
      <c r="G61" s="80">
        <v>0.12</v>
      </c>
      <c r="H61" s="80">
        <v>0.1</v>
      </c>
      <c r="I61" s="80">
        <v>0.1</v>
      </c>
      <c r="J61" s="80">
        <v>0.1</v>
      </c>
      <c r="K61" s="80">
        <v>0.05</v>
      </c>
      <c r="L61" s="80">
        <v>7.0000000000000007E-2</v>
      </c>
    </row>
    <row r="62" spans="1:12" ht="15" customHeight="1" x14ac:dyDescent="0.25">
      <c r="A62" s="257">
        <v>2007</v>
      </c>
      <c r="B62" s="261" t="s">
        <v>176</v>
      </c>
      <c r="C62" s="78" t="s">
        <v>6</v>
      </c>
      <c r="D62" s="81">
        <v>0.18</v>
      </c>
      <c r="E62" s="81">
        <v>0.28000000000000003</v>
      </c>
      <c r="F62" s="81">
        <v>0.16</v>
      </c>
      <c r="G62" s="81">
        <v>0.09</v>
      </c>
      <c r="H62" s="81">
        <v>7.0000000000000007E-2</v>
      </c>
      <c r="I62" s="81">
        <v>0.1</v>
      </c>
      <c r="J62" s="81">
        <v>7.0000000000000007E-2</v>
      </c>
      <c r="K62" s="81">
        <v>0.04</v>
      </c>
      <c r="L62" s="81">
        <v>7.0000000000000007E-2</v>
      </c>
    </row>
    <row r="63" spans="1:12" x14ac:dyDescent="0.25">
      <c r="A63" s="257"/>
      <c r="B63" s="262"/>
      <c r="C63" s="78" t="s">
        <v>139</v>
      </c>
      <c r="D63" s="81">
        <v>0.31959889571539452</v>
      </c>
      <c r="E63" s="81">
        <v>0.50589696686250818</v>
      </c>
      <c r="F63" s="81">
        <v>0.15114712976778502</v>
      </c>
      <c r="G63" s="81">
        <v>7.858989238903144E-2</v>
      </c>
      <c r="H63" s="81">
        <v>0.35412787680375574</v>
      </c>
      <c r="I63" s="81">
        <v>8.3540735329751453E-2</v>
      </c>
      <c r="J63" s="81">
        <v>5.7632587751956385E-2</v>
      </c>
      <c r="K63" s="81">
        <v>0.20235878674500324</v>
      </c>
      <c r="L63" s="81">
        <v>5.6469329232683128E-2</v>
      </c>
    </row>
    <row r="64" spans="1:12" x14ac:dyDescent="0.25">
      <c r="A64" s="257"/>
      <c r="B64" s="262"/>
      <c r="C64" s="78" t="s">
        <v>190</v>
      </c>
      <c r="D64" s="81">
        <v>0.49</v>
      </c>
      <c r="E64" s="81">
        <v>0.78</v>
      </c>
      <c r="F64" s="81">
        <v>7.0000000000000007E-2</v>
      </c>
      <c r="G64" s="81">
        <v>0.25</v>
      </c>
      <c r="H64" s="81">
        <v>0.2</v>
      </c>
      <c r="I64" s="81">
        <v>0.04</v>
      </c>
      <c r="J64" s="81">
        <v>0.2</v>
      </c>
      <c r="K64" s="81">
        <v>0.1</v>
      </c>
      <c r="L64" s="81">
        <v>0.03</v>
      </c>
    </row>
    <row r="65" spans="1:12" ht="15" customHeight="1" x14ac:dyDescent="0.25">
      <c r="A65" s="257"/>
      <c r="B65" s="267"/>
      <c r="C65" s="78" t="s">
        <v>197</v>
      </c>
      <c r="D65" s="81">
        <v>0.24</v>
      </c>
      <c r="E65" s="81">
        <v>0.38</v>
      </c>
      <c r="F65" s="81">
        <v>0.16</v>
      </c>
      <c r="G65" s="81">
        <v>0.12</v>
      </c>
      <c r="H65" s="81">
        <v>0.1</v>
      </c>
      <c r="I65" s="81">
        <v>0.1</v>
      </c>
      <c r="J65" s="81">
        <v>0.1</v>
      </c>
      <c r="K65" s="81">
        <v>0.05</v>
      </c>
      <c r="L65" s="81">
        <v>7.0000000000000007E-2</v>
      </c>
    </row>
    <row r="66" spans="1:12" x14ac:dyDescent="0.25">
      <c r="A66" s="257">
        <v>2008</v>
      </c>
      <c r="B66" s="258" t="s">
        <v>176</v>
      </c>
      <c r="C66" s="79" t="s">
        <v>6</v>
      </c>
      <c r="D66" s="79">
        <v>0.25</v>
      </c>
      <c r="E66" s="79">
        <v>0.41</v>
      </c>
      <c r="F66" s="79">
        <v>0.16</v>
      </c>
      <c r="G66" s="79">
        <v>0.13</v>
      </c>
      <c r="H66" s="79">
        <v>0.1</v>
      </c>
      <c r="I66" s="79">
        <v>0.1</v>
      </c>
      <c r="J66" s="79">
        <v>0.1</v>
      </c>
      <c r="K66" s="79">
        <v>0.05</v>
      </c>
      <c r="L66" s="79">
        <v>7.0000000000000007E-2</v>
      </c>
    </row>
    <row r="67" spans="1:12" x14ac:dyDescent="0.25">
      <c r="A67" s="257"/>
      <c r="B67" s="259"/>
      <c r="C67" s="79" t="s">
        <v>190</v>
      </c>
      <c r="D67" s="79">
        <v>0.42</v>
      </c>
      <c r="E67" s="79">
        <v>0.68</v>
      </c>
      <c r="F67" s="79">
        <v>7.0000000000000007E-2</v>
      </c>
      <c r="G67" s="79">
        <v>0.21</v>
      </c>
      <c r="H67" s="79">
        <v>0.18</v>
      </c>
      <c r="I67" s="79">
        <v>0.04</v>
      </c>
      <c r="J67" s="79">
        <v>0.16</v>
      </c>
      <c r="K67" s="79">
        <v>0.08</v>
      </c>
      <c r="L67" s="79">
        <v>0.03</v>
      </c>
    </row>
    <row r="68" spans="1:12" ht="15" customHeight="1" x14ac:dyDescent="0.25">
      <c r="A68" s="257"/>
      <c r="B68" s="260"/>
      <c r="C68" s="79" t="s">
        <v>197</v>
      </c>
      <c r="D68" s="79">
        <v>0.16</v>
      </c>
      <c r="E68" s="79">
        <v>0.26</v>
      </c>
      <c r="F68" s="79">
        <v>0.16</v>
      </c>
      <c r="G68" s="79">
        <v>0.08</v>
      </c>
      <c r="H68" s="79">
        <v>7.0000000000000007E-2</v>
      </c>
      <c r="I68" s="79">
        <v>0.1</v>
      </c>
      <c r="J68" s="79">
        <v>0.06</v>
      </c>
      <c r="K68" s="79">
        <v>0.03</v>
      </c>
      <c r="L68" s="79">
        <v>7.0000000000000007E-2</v>
      </c>
    </row>
    <row r="69" spans="1:12" x14ac:dyDescent="0.25">
      <c r="A69" s="257">
        <v>2009</v>
      </c>
      <c r="B69" s="261" t="s">
        <v>176</v>
      </c>
      <c r="C69" s="78" t="s">
        <v>6</v>
      </c>
      <c r="D69" s="78">
        <v>0.25</v>
      </c>
      <c r="E69" s="78">
        <v>0.41</v>
      </c>
      <c r="F69" s="78">
        <v>0.16</v>
      </c>
      <c r="G69" s="78">
        <v>0.13</v>
      </c>
      <c r="H69" s="78">
        <v>0.1</v>
      </c>
      <c r="I69" s="78">
        <v>0.1</v>
      </c>
      <c r="J69" s="78">
        <v>0.1</v>
      </c>
      <c r="K69" s="78">
        <v>0.05</v>
      </c>
      <c r="L69" s="78">
        <v>7.0000000000000007E-2</v>
      </c>
    </row>
    <row r="70" spans="1:12" x14ac:dyDescent="0.25">
      <c r="A70" s="257"/>
      <c r="B70" s="262"/>
      <c r="C70" s="78" t="s">
        <v>190</v>
      </c>
      <c r="D70" s="78">
        <v>0.42</v>
      </c>
      <c r="E70" s="78">
        <v>0.68</v>
      </c>
      <c r="F70" s="78">
        <v>7.0000000000000007E-2</v>
      </c>
      <c r="G70" s="78">
        <v>0.21</v>
      </c>
      <c r="H70" s="78">
        <v>0.18</v>
      </c>
      <c r="I70" s="78">
        <v>0.04</v>
      </c>
      <c r="J70" s="78">
        <v>0.16</v>
      </c>
      <c r="K70" s="78">
        <v>0.08</v>
      </c>
      <c r="L70" s="78">
        <v>0.03</v>
      </c>
    </row>
    <row r="71" spans="1:12" ht="15" customHeight="1" x14ac:dyDescent="0.25">
      <c r="A71" s="257"/>
      <c r="B71" s="262"/>
      <c r="C71" s="78" t="s">
        <v>197</v>
      </c>
      <c r="D71" s="78">
        <v>0.16</v>
      </c>
      <c r="E71" s="78">
        <v>0.26</v>
      </c>
      <c r="F71" s="78">
        <v>0.16</v>
      </c>
      <c r="G71" s="78">
        <v>0.08</v>
      </c>
      <c r="H71" s="78">
        <v>7.0000000000000007E-2</v>
      </c>
      <c r="I71" s="78">
        <v>0.1</v>
      </c>
      <c r="J71" s="78">
        <v>0.06</v>
      </c>
      <c r="K71" s="78">
        <v>0.03</v>
      </c>
      <c r="L71" s="78">
        <v>7.0000000000000007E-2</v>
      </c>
    </row>
    <row r="72" spans="1:12" x14ac:dyDescent="0.25">
      <c r="A72" s="257">
        <v>2010</v>
      </c>
      <c r="B72" s="258" t="s">
        <v>176</v>
      </c>
      <c r="C72" s="79" t="s">
        <v>6</v>
      </c>
      <c r="D72" s="80">
        <v>8.4842420611144401E-2</v>
      </c>
      <c r="E72" s="80">
        <v>8.3754643499101264E-2</v>
      </c>
      <c r="F72" s="80">
        <v>6.4463583336270405E-2</v>
      </c>
      <c r="G72" s="80">
        <v>4.5956311164369885E-2</v>
      </c>
      <c r="H72" s="80">
        <v>5.8628250449370888E-2</v>
      </c>
      <c r="I72" s="80">
        <v>4.1833824645496308E-2</v>
      </c>
      <c r="J72" s="80">
        <v>3.5351008587976837E-2</v>
      </c>
      <c r="K72" s="80">
        <v>3.3501857399640504E-2</v>
      </c>
      <c r="L72" s="80">
        <v>2.9508371137550279E-2</v>
      </c>
    </row>
    <row r="73" spans="1:12" x14ac:dyDescent="0.25">
      <c r="A73" s="257"/>
      <c r="B73" s="259"/>
      <c r="C73" s="79" t="s">
        <v>190</v>
      </c>
      <c r="D73" s="80">
        <v>0.12853535640723018</v>
      </c>
      <c r="E73" s="80">
        <v>0.24578935268044338</v>
      </c>
      <c r="F73" s="80">
        <v>0.14312415347469873</v>
      </c>
      <c r="G73" s="80">
        <v>6.9623318053916361E-2</v>
      </c>
      <c r="H73" s="80">
        <v>0.17205254687631039</v>
      </c>
      <c r="I73" s="80">
        <v>8.8076402138276139E-2</v>
      </c>
      <c r="J73" s="80">
        <v>5.3556398503012581E-2</v>
      </c>
      <c r="K73" s="80">
        <v>9.8315741072177346E-2</v>
      </c>
      <c r="L73" s="80">
        <v>6.5088059817938526E-2</v>
      </c>
    </row>
    <row r="74" spans="1:12" ht="15" customHeight="1" x14ac:dyDescent="0.25">
      <c r="A74" s="257"/>
      <c r="B74" s="260"/>
      <c r="C74" s="79" t="s">
        <v>197</v>
      </c>
      <c r="D74" s="80">
        <v>0.22793390817588871</v>
      </c>
      <c r="E74" s="80">
        <v>0.37092500606215045</v>
      </c>
      <c r="F74" s="80">
        <v>0.22897546720866208</v>
      </c>
      <c r="G74" s="80">
        <v>0.12346420026193973</v>
      </c>
      <c r="H74" s="80">
        <v>0.25964750424350536</v>
      </c>
      <c r="I74" s="80">
        <v>0.14090797982071512</v>
      </c>
      <c r="J74" s="80">
        <v>9.4972461739953634E-2</v>
      </c>
      <c r="K74" s="80">
        <v>0.14837000242486018</v>
      </c>
      <c r="L74" s="80">
        <v>0.10568098486553634</v>
      </c>
    </row>
    <row r="75" spans="1:12" x14ac:dyDescent="0.25">
      <c r="A75" s="257">
        <v>2011</v>
      </c>
      <c r="B75" s="261" t="s">
        <v>176</v>
      </c>
      <c r="C75" s="78" t="s">
        <v>6</v>
      </c>
      <c r="D75" s="81">
        <v>0.18673455805560435</v>
      </c>
      <c r="E75" s="81">
        <v>0.16692240590217347</v>
      </c>
      <c r="F75" s="81">
        <v>0.13522178033679741</v>
      </c>
      <c r="G75" s="81">
        <v>0.10114788561345237</v>
      </c>
      <c r="H75" s="81">
        <v>0.11684568413152144</v>
      </c>
      <c r="I75" s="81">
        <v>3.9848671995242578E-2</v>
      </c>
      <c r="J75" s="81">
        <v>7.7806065856501821E-2</v>
      </c>
      <c r="K75" s="81">
        <v>6.6768962360869391E-2</v>
      </c>
      <c r="L75" s="81">
        <v>2.9886503996431928E-2</v>
      </c>
    </row>
    <row r="76" spans="1:12" x14ac:dyDescent="0.25">
      <c r="A76" s="257"/>
      <c r="B76" s="262"/>
      <c r="C76" s="78" t="s">
        <v>190</v>
      </c>
      <c r="D76" s="81">
        <v>0.29502020895733594</v>
      </c>
      <c r="E76" s="81">
        <v>0.30778502440980177</v>
      </c>
      <c r="F76" s="81">
        <v>0.23048435393449382</v>
      </c>
      <c r="G76" s="81">
        <v>0.15980261318522365</v>
      </c>
      <c r="H76" s="81">
        <v>0.21544951708686125</v>
      </c>
      <c r="I76" s="81">
        <v>6.7921716435733817E-2</v>
      </c>
      <c r="J76" s="81">
        <v>0.12292508706555665</v>
      </c>
      <c r="K76" s="81">
        <v>0.12311400976392071</v>
      </c>
      <c r="L76" s="81">
        <v>5.0941287326800366E-2</v>
      </c>
    </row>
    <row r="77" spans="1:12" ht="15" customHeight="1" x14ac:dyDescent="0.25">
      <c r="A77" s="257"/>
      <c r="B77" s="262"/>
      <c r="C77" s="78" t="s">
        <v>197</v>
      </c>
      <c r="D77" s="81">
        <v>0.41037760451143857</v>
      </c>
      <c r="E77" s="81">
        <v>0.41018903560294123</v>
      </c>
      <c r="F77" s="81">
        <v>0.31374606827902762</v>
      </c>
      <c r="G77" s="81">
        <v>0.22228786911036258</v>
      </c>
      <c r="H77" s="81">
        <v>0.28713232492205887</v>
      </c>
      <c r="I77" s="81">
        <v>9.2458212970634363E-2</v>
      </c>
      <c r="J77" s="81">
        <v>0.17099066854643274</v>
      </c>
      <c r="K77" s="81">
        <v>0.16407561424117648</v>
      </c>
      <c r="L77" s="81">
        <v>6.9343659727975765E-2</v>
      </c>
    </row>
    <row r="78" spans="1:12" x14ac:dyDescent="0.25">
      <c r="A78" s="257">
        <v>2012</v>
      </c>
      <c r="B78" s="258" t="s">
        <v>176</v>
      </c>
      <c r="C78" s="112" t="s">
        <v>6</v>
      </c>
      <c r="D78" s="82">
        <v>0.19134144094496958</v>
      </c>
      <c r="E78" s="82">
        <v>0.15773540299811856</v>
      </c>
      <c r="F78" s="82">
        <v>6.391547846845276E-2</v>
      </c>
      <c r="G78" s="82">
        <v>4.7051174002861372E-2</v>
      </c>
      <c r="H78" s="82">
        <v>0.110414782098683</v>
      </c>
      <c r="I78" s="82">
        <v>4.0351509989568775E-2</v>
      </c>
      <c r="J78" s="82">
        <v>3.4504194268765005E-2</v>
      </c>
      <c r="K78" s="82">
        <v>6.309416119924742E-2</v>
      </c>
      <c r="L78" s="82">
        <v>2.9942281703333511E-2</v>
      </c>
    </row>
    <row r="79" spans="1:12" x14ac:dyDescent="0.25">
      <c r="A79" s="257"/>
      <c r="B79" s="259"/>
      <c r="C79" s="79" t="s">
        <v>190</v>
      </c>
      <c r="D79" s="82">
        <v>0.21335142389711845</v>
      </c>
      <c r="E79" s="82">
        <v>0.23255936766471461</v>
      </c>
      <c r="F79" s="82">
        <v>8.1645637891603243E-2</v>
      </c>
      <c r="G79" s="82">
        <v>5.2463464892734041E-2</v>
      </c>
      <c r="H79" s="82">
        <v>0.16279155736530024</v>
      </c>
      <c r="I79" s="82">
        <v>4.8766946467031745E-2</v>
      </c>
      <c r="J79" s="82">
        <v>3.8473207588004966E-2</v>
      </c>
      <c r="K79" s="82">
        <v>9.3023747065885842E-2</v>
      </c>
      <c r="L79" s="82">
        <v>3.4896061622014689E-2</v>
      </c>
    </row>
    <row r="80" spans="1:12" ht="15" customHeight="1" x14ac:dyDescent="0.25">
      <c r="A80" s="257"/>
      <c r="B80" s="260"/>
      <c r="C80" s="79" t="s">
        <v>197</v>
      </c>
      <c r="D80" s="82">
        <v>0.32815220988182225</v>
      </c>
      <c r="E80" s="82">
        <v>0.35276708145995511</v>
      </c>
      <c r="F80" s="82">
        <v>0.12467536320342404</v>
      </c>
      <c r="G80" s="82">
        <v>8.0693166364382521E-2</v>
      </c>
      <c r="H80" s="82">
        <v>0.24693695702196861</v>
      </c>
      <c r="I80" s="82">
        <v>7.4679465297384187E-2</v>
      </c>
      <c r="J80" s="82">
        <v>5.9174988667213851E-2</v>
      </c>
      <c r="K80" s="82">
        <v>0.14110683258398204</v>
      </c>
      <c r="L80" s="82">
        <v>5.3541781585839214E-2</v>
      </c>
    </row>
    <row r="81" spans="1:12" x14ac:dyDescent="0.25">
      <c r="A81" s="257">
        <v>2013</v>
      </c>
      <c r="B81" s="261" t="s">
        <v>176</v>
      </c>
      <c r="C81" s="78" t="s">
        <v>6</v>
      </c>
      <c r="D81" s="81">
        <v>0.12</v>
      </c>
      <c r="E81" s="81">
        <v>0.128</v>
      </c>
      <c r="F81" s="81">
        <v>4.5408450704225355E-2</v>
      </c>
      <c r="G81" s="81">
        <v>2.9508196721311473E-2</v>
      </c>
      <c r="H81" s="81">
        <v>8.9599999999999999E-2</v>
      </c>
      <c r="I81" s="81">
        <v>2.7242417245649759E-2</v>
      </c>
      <c r="J81" s="81">
        <v>2.1639344262295083E-2</v>
      </c>
      <c r="K81" s="81">
        <v>5.1200000000000002E-2</v>
      </c>
      <c r="L81" s="81">
        <v>1.9552704603177939E-2</v>
      </c>
    </row>
    <row r="82" spans="1:12" x14ac:dyDescent="0.25">
      <c r="A82" s="257"/>
      <c r="B82" s="262"/>
      <c r="C82" s="78" t="s">
        <v>190</v>
      </c>
      <c r="D82" s="81">
        <v>0.217</v>
      </c>
      <c r="E82" s="81">
        <v>0.24</v>
      </c>
      <c r="F82" s="81">
        <v>8.3676056338028174E-2</v>
      </c>
      <c r="G82" s="81">
        <v>5.3360655737704911E-2</v>
      </c>
      <c r="H82" s="81">
        <v>0.16800000000000001</v>
      </c>
      <c r="I82" s="81">
        <v>4.9831531663902945E-2</v>
      </c>
      <c r="J82" s="81">
        <v>3.9131147540983603E-2</v>
      </c>
      <c r="K82" s="81">
        <v>9.5999999999999988E-2</v>
      </c>
      <c r="L82" s="81">
        <v>3.5585071681954621E-2</v>
      </c>
    </row>
    <row r="83" spans="1:12" ht="15" customHeight="1" x14ac:dyDescent="0.25">
      <c r="A83" s="257"/>
      <c r="B83" s="262"/>
      <c r="C83" s="78" t="s">
        <v>199</v>
      </c>
      <c r="D83" s="81">
        <v>0.28000000000000003</v>
      </c>
      <c r="E83" s="81">
        <v>0.35399999999999998</v>
      </c>
      <c r="F83" s="81">
        <v>0.11608450704225354</v>
      </c>
      <c r="G83" s="81">
        <v>6.8852459016393447E-2</v>
      </c>
      <c r="H83" s="81">
        <v>0.24779999999999999</v>
      </c>
      <c r="I83" s="81">
        <v>6.7249805839508001E-2</v>
      </c>
      <c r="J83" s="81">
        <v>5.0491803278688532E-2</v>
      </c>
      <c r="K83" s="81">
        <v>0.14159999999999998</v>
      </c>
      <c r="L83" s="81">
        <v>4.7096643647278613E-2</v>
      </c>
    </row>
    <row r="84" spans="1:12" x14ac:dyDescent="0.25">
      <c r="A84" s="257">
        <v>2014</v>
      </c>
      <c r="B84" s="258" t="s">
        <v>176</v>
      </c>
      <c r="C84" s="112" t="s">
        <v>6</v>
      </c>
      <c r="D84" s="82">
        <v>9.7000000000000003E-2</v>
      </c>
      <c r="E84" s="82">
        <v>0.10100000000000001</v>
      </c>
      <c r="F84" s="82">
        <v>3.6253521126760571E-2</v>
      </c>
      <c r="G84" s="82">
        <v>2.3852459016393445E-2</v>
      </c>
      <c r="H84" s="82">
        <v>7.0699999999999999E-2</v>
      </c>
      <c r="I84" s="82">
        <v>2.1856720052056008E-2</v>
      </c>
      <c r="J84" s="82">
        <v>1.7491803278688527E-2</v>
      </c>
      <c r="K84" s="82">
        <v>4.0399999999999998E-2</v>
      </c>
      <c r="L84" s="82">
        <v>1.5739409332297817E-2</v>
      </c>
    </row>
    <row r="85" spans="1:12" x14ac:dyDescent="0.25">
      <c r="A85" s="257"/>
      <c r="B85" s="259"/>
      <c r="C85" s="79" t="s">
        <v>190</v>
      </c>
      <c r="D85" s="82">
        <v>0.17299999999999999</v>
      </c>
      <c r="E85" s="82">
        <v>0.20399999999999999</v>
      </c>
      <c r="F85" s="82">
        <v>6.9028169014084512E-2</v>
      </c>
      <c r="G85" s="82">
        <v>4.2540983606557371E-2</v>
      </c>
      <c r="H85" s="82">
        <v>0.14280000000000001</v>
      </c>
      <c r="I85" s="82">
        <v>4.0570600952960681E-2</v>
      </c>
      <c r="J85" s="82">
        <v>3.1196721311475408E-2</v>
      </c>
      <c r="K85" s="82">
        <v>8.1599999999999978E-2</v>
      </c>
      <c r="L85" s="82">
        <v>2.8706928905774434E-2</v>
      </c>
    </row>
    <row r="86" spans="1:12" ht="15" customHeight="1" x14ac:dyDescent="0.25">
      <c r="A86" s="257"/>
      <c r="B86" s="260"/>
      <c r="C86" s="79" t="s">
        <v>197</v>
      </c>
      <c r="D86" s="82">
        <v>0.25600000000000001</v>
      </c>
      <c r="E86" s="82">
        <v>0.36</v>
      </c>
      <c r="F86" s="82">
        <v>0.1127887323943662</v>
      </c>
      <c r="G86" s="82">
        <v>6.2950819672131147E-2</v>
      </c>
      <c r="H86" s="82">
        <v>0.252</v>
      </c>
      <c r="I86" s="82">
        <v>6.3905291660544483E-2</v>
      </c>
      <c r="J86" s="82">
        <v>4.6163934426229514E-2</v>
      </c>
      <c r="K86" s="82">
        <v>0.14399999999999999</v>
      </c>
      <c r="L86" s="82">
        <v>4.4027690434709596E-2</v>
      </c>
    </row>
    <row r="87" spans="1:12" x14ac:dyDescent="0.25">
      <c r="A87" s="257">
        <v>2015</v>
      </c>
      <c r="B87" s="261" t="s">
        <v>176</v>
      </c>
      <c r="C87" s="78" t="s">
        <v>6</v>
      </c>
      <c r="D87" s="81">
        <v>6.3377029327225373E-2</v>
      </c>
      <c r="E87" s="81">
        <v>8.9042524027665507E-2</v>
      </c>
      <c r="F87" s="81">
        <v>2.7907805543853265E-2</v>
      </c>
      <c r="G87" s="81">
        <v>1.558451540833411E-2</v>
      </c>
      <c r="H87" s="81">
        <v>6.2329766819365855E-2</v>
      </c>
      <c r="I87" s="81">
        <v>1.5815389437159044E-2</v>
      </c>
      <c r="J87" s="81">
        <v>1.1428644632778347E-2</v>
      </c>
      <c r="K87" s="81">
        <v>3.5617009611066203E-2</v>
      </c>
      <c r="L87" s="81">
        <v>1.0897613627974957E-2</v>
      </c>
    </row>
    <row r="88" spans="1:12" x14ac:dyDescent="0.25">
      <c r="A88" s="257"/>
      <c r="B88" s="262"/>
      <c r="C88" s="78" t="s">
        <v>190</v>
      </c>
      <c r="D88" s="81">
        <v>0.13737985704088929</v>
      </c>
      <c r="E88" s="81">
        <v>0.16496662371283624</v>
      </c>
      <c r="F88" s="81">
        <v>5.535921478589341E-2</v>
      </c>
      <c r="G88" s="81">
        <v>3.3781932059235069E-2</v>
      </c>
      <c r="H88" s="81">
        <v>0.11547663659898538</v>
      </c>
      <c r="I88" s="81">
        <v>3.2414962489137625E-2</v>
      </c>
      <c r="J88" s="81">
        <v>2.4773416843439054E-2</v>
      </c>
      <c r="K88" s="81">
        <v>6.5986649485134496E-2</v>
      </c>
      <c r="L88" s="81">
        <v>2.2875351733030673E-2</v>
      </c>
    </row>
    <row r="89" spans="1:12" x14ac:dyDescent="0.25">
      <c r="A89" s="257"/>
      <c r="B89" s="262"/>
      <c r="C89" s="78" t="s">
        <v>197</v>
      </c>
      <c r="D89" s="81">
        <v>0.21547707109221742</v>
      </c>
      <c r="E89" s="81">
        <v>0.26566718560786901</v>
      </c>
      <c r="F89" s="81">
        <v>8.8096835733818643E-2</v>
      </c>
      <c r="G89" s="81">
        <v>5.2986165022676418E-2</v>
      </c>
      <c r="H89" s="81">
        <v>0.18596702992550831</v>
      </c>
      <c r="I89" s="81">
        <v>5.1302909365998198E-2</v>
      </c>
      <c r="J89" s="81">
        <v>3.8856521016629376E-2</v>
      </c>
      <c r="K89" s="81">
        <v>0.1062668742431476</v>
      </c>
      <c r="L89" s="81">
        <v>3.6063772153051038E-2</v>
      </c>
    </row>
    <row r="90" spans="1:12" x14ac:dyDescent="0.25">
      <c r="A90" s="257">
        <v>2016</v>
      </c>
      <c r="B90" s="258" t="s">
        <v>176</v>
      </c>
      <c r="C90" s="112" t="s">
        <v>6</v>
      </c>
      <c r="D90" s="82">
        <v>8.7996788028768896E-2</v>
      </c>
      <c r="E90" s="82">
        <v>0.10750204552561489</v>
      </c>
      <c r="F90" s="82">
        <v>3.5795561073337881E-2</v>
      </c>
      <c r="G90" s="82">
        <v>2.1638554433303828E-2</v>
      </c>
      <c r="H90" s="82">
        <v>7.5251431867930416E-2</v>
      </c>
      <c r="I90" s="82">
        <v>2.0885132911506076E-2</v>
      </c>
      <c r="J90" s="82">
        <v>1.5868273251089474E-2</v>
      </c>
      <c r="K90" s="82">
        <v>4.3000818210245949E-2</v>
      </c>
      <c r="L90" s="82">
        <v>1.4701362465038221E-2</v>
      </c>
    </row>
    <row r="91" spans="1:12" x14ac:dyDescent="0.25">
      <c r="A91" s="257"/>
      <c r="B91" s="259"/>
      <c r="C91" s="79" t="s">
        <v>190</v>
      </c>
      <c r="D91" s="82">
        <v>0.15480330723555311</v>
      </c>
      <c r="E91" s="82">
        <v>0.15253424875380708</v>
      </c>
      <c r="F91" s="82">
        <v>5.6273073631854686E-2</v>
      </c>
      <c r="G91" s="82">
        <v>3.8066387025136011E-2</v>
      </c>
      <c r="H91" s="82">
        <v>0.10677397412766496</v>
      </c>
      <c r="I91" s="82">
        <v>3.4305258420723891E-2</v>
      </c>
      <c r="J91" s="82">
        <v>2.791535048509974E-2</v>
      </c>
      <c r="K91" s="82">
        <v>6.1013699501522835E-2</v>
      </c>
      <c r="L91" s="82">
        <v>2.4888243562329455E-2</v>
      </c>
    </row>
    <row r="92" spans="1:12" x14ac:dyDescent="0.25">
      <c r="A92" s="257"/>
      <c r="B92" s="260"/>
      <c r="C92" s="79" t="s">
        <v>197</v>
      </c>
      <c r="D92" s="82">
        <v>0.20639810696048513</v>
      </c>
      <c r="E92" s="82">
        <v>0.2158561638899481</v>
      </c>
      <c r="F92" s="82">
        <v>7.7314162268389192E-2</v>
      </c>
      <c r="G92" s="82">
        <v>5.0753632859135686E-2</v>
      </c>
      <c r="H92" s="82">
        <v>0.15109931472296367</v>
      </c>
      <c r="I92" s="82">
        <v>4.6570107319099954E-2</v>
      </c>
      <c r="J92" s="82">
        <v>3.7219330763366171E-2</v>
      </c>
      <c r="K92" s="82">
        <v>8.6342465555979242E-2</v>
      </c>
      <c r="L92" s="82">
        <v>3.3515775232986447E-2</v>
      </c>
    </row>
    <row r="93" spans="1:12" x14ac:dyDescent="0.25">
      <c r="A93" s="257">
        <v>2017</v>
      </c>
      <c r="B93" s="261" t="s">
        <v>176</v>
      </c>
      <c r="C93" s="78" t="s">
        <v>6</v>
      </c>
      <c r="D93" s="81">
        <v>6.8631858393924827E-2</v>
      </c>
      <c r="E93" s="81">
        <v>9.4279081757957697E-2</v>
      </c>
      <c r="F93" s="81">
        <v>2.982876368978131E-2</v>
      </c>
      <c r="G93" s="81">
        <v>1.6876686490309382E-2</v>
      </c>
      <c r="H93" s="81">
        <v>6.5995357230570387E-2</v>
      </c>
      <c r="I93" s="81">
        <v>1.6983800065487522E-2</v>
      </c>
      <c r="J93" s="81">
        <v>1.2376236759560216E-2</v>
      </c>
      <c r="K93" s="81">
        <v>3.7711632703183076E-2</v>
      </c>
      <c r="L93" s="81">
        <v>1.1744014730019094E-2</v>
      </c>
    </row>
    <row r="94" spans="1:12" x14ac:dyDescent="0.25">
      <c r="A94" s="257"/>
      <c r="B94" s="262"/>
      <c r="C94" s="78" t="s">
        <v>190</v>
      </c>
      <c r="D94" s="81">
        <v>0.15835715291896502</v>
      </c>
      <c r="E94" s="81">
        <v>0.14577829381835034</v>
      </c>
      <c r="F94" s="81">
        <v>5.5686771937818305E-2</v>
      </c>
      <c r="G94" s="81">
        <v>3.8940283504663525E-2</v>
      </c>
      <c r="H94" s="81">
        <v>0.10204480567284524</v>
      </c>
      <c r="I94" s="81">
        <v>3.4409838342720669E-2</v>
      </c>
      <c r="J94" s="81">
        <v>2.8556207903419922E-2</v>
      </c>
      <c r="K94" s="81">
        <v>5.8311317527340138E-2</v>
      </c>
      <c r="L94" s="81">
        <v>2.5186418498456237E-2</v>
      </c>
    </row>
    <row r="95" spans="1:12" x14ac:dyDescent="0.25">
      <c r="A95" s="257"/>
      <c r="B95" s="262"/>
      <c r="C95" s="78" t="s">
        <v>197</v>
      </c>
      <c r="D95" s="81">
        <v>0.22918092290538719</v>
      </c>
      <c r="E95" s="81">
        <v>0.22661858620924002</v>
      </c>
      <c r="F95" s="81">
        <v>8.3456248147748643E-2</v>
      </c>
      <c r="G95" s="81">
        <v>5.6355964648865706E-2</v>
      </c>
      <c r="H95" s="81">
        <v>0.15863301034646801</v>
      </c>
      <c r="I95" s="81">
        <v>5.0840804653314309E-2</v>
      </c>
      <c r="J95" s="81">
        <v>4.1327707409168184E-2</v>
      </c>
      <c r="K95" s="81">
        <v>9.0647434483696013E-2</v>
      </c>
      <c r="L95" s="81">
        <v>3.6867404824993004E-2</v>
      </c>
    </row>
    <row r="96" spans="1:12" x14ac:dyDescent="0.25">
      <c r="A96" s="146"/>
      <c r="B96" s="146"/>
    </row>
    <row r="98" spans="2:2" ht="68.25" x14ac:dyDescent="0.25">
      <c r="B98" s="83" t="s">
        <v>200</v>
      </c>
    </row>
  </sheetData>
  <mergeCells count="71">
    <mergeCell ref="A81:A83"/>
    <mergeCell ref="B81:B83"/>
    <mergeCell ref="A84:A86"/>
    <mergeCell ref="B84:B86"/>
    <mergeCell ref="A87:A89"/>
    <mergeCell ref="B87:B89"/>
    <mergeCell ref="A72:A74"/>
    <mergeCell ref="B72:B74"/>
    <mergeCell ref="A75:A77"/>
    <mergeCell ref="B75:B77"/>
    <mergeCell ref="A78:A80"/>
    <mergeCell ref="B78:B80"/>
    <mergeCell ref="A62:A65"/>
    <mergeCell ref="B62:B65"/>
    <mergeCell ref="A66:A68"/>
    <mergeCell ref="B66:B68"/>
    <mergeCell ref="A69:A71"/>
    <mergeCell ref="B69:B71"/>
    <mergeCell ref="A42:A43"/>
    <mergeCell ref="B42:B43"/>
    <mergeCell ref="A54:A57"/>
    <mergeCell ref="B54:B57"/>
    <mergeCell ref="A58:A61"/>
    <mergeCell ref="B58:B61"/>
    <mergeCell ref="A44:A45"/>
    <mergeCell ref="B44:B45"/>
    <mergeCell ref="A46:A49"/>
    <mergeCell ref="B46:B49"/>
    <mergeCell ref="A50:A53"/>
    <mergeCell ref="B50:B53"/>
    <mergeCell ref="A36:A37"/>
    <mergeCell ref="B36:B37"/>
    <mergeCell ref="A38:A39"/>
    <mergeCell ref="B38:B39"/>
    <mergeCell ref="A40:A41"/>
    <mergeCell ref="B40:B41"/>
    <mergeCell ref="B30:B31"/>
    <mergeCell ref="A32:A33"/>
    <mergeCell ref="B32:B33"/>
    <mergeCell ref="A34:A35"/>
    <mergeCell ref="B34:B35"/>
    <mergeCell ref="D4:F4"/>
    <mergeCell ref="G4:I4"/>
    <mergeCell ref="J4:L4"/>
    <mergeCell ref="A1:L3"/>
    <mergeCell ref="A12:A15"/>
    <mergeCell ref="B12:B13"/>
    <mergeCell ref="B14:B15"/>
    <mergeCell ref="A4:A5"/>
    <mergeCell ref="B4:B5"/>
    <mergeCell ref="A6:A7"/>
    <mergeCell ref="B6:B7"/>
    <mergeCell ref="A8:A11"/>
    <mergeCell ref="B8:B9"/>
    <mergeCell ref="B10:B11"/>
    <mergeCell ref="A90:A92"/>
    <mergeCell ref="B90:B92"/>
    <mergeCell ref="A93:A95"/>
    <mergeCell ref="B93:B95"/>
    <mergeCell ref="C4:C5"/>
    <mergeCell ref="A16:A19"/>
    <mergeCell ref="B16:B17"/>
    <mergeCell ref="B18:B19"/>
    <mergeCell ref="A20:A23"/>
    <mergeCell ref="B20:B21"/>
    <mergeCell ref="B22:B23"/>
    <mergeCell ref="A24:A27"/>
    <mergeCell ref="B24:B25"/>
    <mergeCell ref="B26:B27"/>
    <mergeCell ref="A28:A31"/>
    <mergeCell ref="B28:B2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pane ySplit="5" topLeftCell="A6" activePane="bottomLeft" state="frozen"/>
      <selection pane="bottomLeft" activeCell="R12" sqref="R12"/>
    </sheetView>
  </sheetViews>
  <sheetFormatPr defaultRowHeight="15" x14ac:dyDescent="0.25"/>
  <cols>
    <col min="1" max="1" width="7.7109375" customWidth="1"/>
    <col min="2" max="17" width="9.7109375" customWidth="1"/>
  </cols>
  <sheetData>
    <row r="1" spans="1:17" ht="34.5" customHeight="1" x14ac:dyDescent="0.25">
      <c r="A1" s="298" t="s">
        <v>207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</row>
    <row r="3" spans="1:17" x14ac:dyDescent="0.25">
      <c r="A3" s="271" t="s">
        <v>20</v>
      </c>
      <c r="B3" s="272" t="s">
        <v>201</v>
      </c>
      <c r="C3" s="273"/>
      <c r="D3" s="273"/>
      <c r="E3" s="274"/>
      <c r="F3" s="272" t="s">
        <v>202</v>
      </c>
      <c r="G3" s="273"/>
      <c r="H3" s="273"/>
      <c r="I3" s="274"/>
      <c r="J3" s="272" t="s">
        <v>203</v>
      </c>
      <c r="K3" s="273"/>
      <c r="L3" s="273"/>
      <c r="M3" s="274"/>
      <c r="N3" s="272" t="s">
        <v>204</v>
      </c>
      <c r="O3" s="273"/>
      <c r="P3" s="273"/>
      <c r="Q3" s="274"/>
    </row>
    <row r="4" spans="1:17" ht="15" customHeight="1" x14ac:dyDescent="0.25">
      <c r="A4" s="275"/>
      <c r="B4" s="276" t="s">
        <v>6</v>
      </c>
      <c r="C4" s="276" t="s">
        <v>139</v>
      </c>
      <c r="D4" s="277" t="s">
        <v>205</v>
      </c>
      <c r="E4" s="278"/>
      <c r="F4" s="276" t="s">
        <v>6</v>
      </c>
      <c r="G4" s="276" t="s">
        <v>139</v>
      </c>
      <c r="H4" s="277" t="s">
        <v>205</v>
      </c>
      <c r="I4" s="278"/>
      <c r="J4" s="276" t="s">
        <v>6</v>
      </c>
      <c r="K4" s="276" t="s">
        <v>139</v>
      </c>
      <c r="L4" s="277" t="s">
        <v>205</v>
      </c>
      <c r="M4" s="278"/>
      <c r="N4" s="276" t="s">
        <v>6</v>
      </c>
      <c r="O4" s="276" t="s">
        <v>139</v>
      </c>
      <c r="P4" s="277" t="s">
        <v>205</v>
      </c>
      <c r="Q4" s="278"/>
    </row>
    <row r="5" spans="1:17" ht="25.5" x14ac:dyDescent="0.25">
      <c r="A5" s="279"/>
      <c r="B5" s="280"/>
      <c r="C5" s="280"/>
      <c r="D5" s="142" t="s">
        <v>6</v>
      </c>
      <c r="E5" s="142" t="s">
        <v>139</v>
      </c>
      <c r="F5" s="280"/>
      <c r="G5" s="280"/>
      <c r="H5" s="142" t="s">
        <v>6</v>
      </c>
      <c r="I5" s="142" t="s">
        <v>139</v>
      </c>
      <c r="J5" s="280"/>
      <c r="K5" s="280"/>
      <c r="L5" s="142" t="s">
        <v>6</v>
      </c>
      <c r="M5" s="142" t="s">
        <v>139</v>
      </c>
      <c r="N5" s="280"/>
      <c r="O5" s="280"/>
      <c r="P5" s="142" t="s">
        <v>6</v>
      </c>
      <c r="Q5" s="142" t="s">
        <v>139</v>
      </c>
    </row>
    <row r="6" spans="1:17" x14ac:dyDescent="0.25">
      <c r="A6" s="140">
        <v>1976</v>
      </c>
      <c r="B6" s="281">
        <v>33.6</v>
      </c>
      <c r="C6" s="282" t="s">
        <v>4</v>
      </c>
      <c r="D6" s="282" t="s">
        <v>4</v>
      </c>
      <c r="E6" s="282" t="s">
        <v>4</v>
      </c>
      <c r="F6" s="282">
        <v>3.0599999999999996</v>
      </c>
      <c r="G6" s="282" t="s">
        <v>4</v>
      </c>
      <c r="H6" s="282" t="s">
        <v>4</v>
      </c>
      <c r="I6" s="282" t="s">
        <v>4</v>
      </c>
      <c r="J6" s="283">
        <v>1.4</v>
      </c>
      <c r="K6" s="282" t="s">
        <v>4</v>
      </c>
      <c r="L6" s="282" t="s">
        <v>4</v>
      </c>
      <c r="M6" s="282" t="s">
        <v>4</v>
      </c>
      <c r="N6" s="284">
        <v>6.0000000000000005E-2</v>
      </c>
      <c r="O6" s="282" t="s">
        <v>4</v>
      </c>
      <c r="P6" s="282" t="s">
        <v>4</v>
      </c>
      <c r="Q6" s="282" t="s">
        <v>4</v>
      </c>
    </row>
    <row r="7" spans="1:17" x14ac:dyDescent="0.25">
      <c r="A7" s="141">
        <v>1977</v>
      </c>
      <c r="B7" s="285">
        <v>33.6</v>
      </c>
      <c r="C7" s="286" t="s">
        <v>4</v>
      </c>
      <c r="D7" s="286" t="s">
        <v>4</v>
      </c>
      <c r="E7" s="286" t="s">
        <v>4</v>
      </c>
      <c r="F7" s="286">
        <v>3.0599999999999996</v>
      </c>
      <c r="G7" s="286" t="s">
        <v>4</v>
      </c>
      <c r="H7" s="286" t="s">
        <v>4</v>
      </c>
      <c r="I7" s="286" t="s">
        <v>4</v>
      </c>
      <c r="J7" s="287">
        <v>1.4</v>
      </c>
      <c r="K7" s="286" t="s">
        <v>4</v>
      </c>
      <c r="L7" s="286" t="s">
        <v>4</v>
      </c>
      <c r="M7" s="286" t="s">
        <v>4</v>
      </c>
      <c r="N7" s="288">
        <v>6.0000000000000005E-2</v>
      </c>
      <c r="O7" s="286" t="s">
        <v>4</v>
      </c>
      <c r="P7" s="286" t="s">
        <v>4</v>
      </c>
      <c r="Q7" s="286" t="s">
        <v>4</v>
      </c>
    </row>
    <row r="8" spans="1:17" x14ac:dyDescent="0.25">
      <c r="A8" s="140">
        <v>1978</v>
      </c>
      <c r="B8" s="281">
        <v>33.6</v>
      </c>
      <c r="C8" s="282" t="s">
        <v>4</v>
      </c>
      <c r="D8" s="282" t="s">
        <v>4</v>
      </c>
      <c r="E8" s="282" t="s">
        <v>4</v>
      </c>
      <c r="F8" s="282">
        <v>3.0599999999999996</v>
      </c>
      <c r="G8" s="282" t="s">
        <v>4</v>
      </c>
      <c r="H8" s="282" t="s">
        <v>4</v>
      </c>
      <c r="I8" s="282" t="s">
        <v>4</v>
      </c>
      <c r="J8" s="283">
        <v>1.4</v>
      </c>
      <c r="K8" s="282" t="s">
        <v>4</v>
      </c>
      <c r="L8" s="282" t="s">
        <v>4</v>
      </c>
      <c r="M8" s="282" t="s">
        <v>4</v>
      </c>
      <c r="N8" s="284">
        <v>6.0000000000000005E-2</v>
      </c>
      <c r="O8" s="282" t="s">
        <v>4</v>
      </c>
      <c r="P8" s="282" t="s">
        <v>4</v>
      </c>
      <c r="Q8" s="282" t="s">
        <v>4</v>
      </c>
    </row>
    <row r="9" spans="1:17" x14ac:dyDescent="0.25">
      <c r="A9" s="141">
        <v>1979</v>
      </c>
      <c r="B9" s="285">
        <v>33.6</v>
      </c>
      <c r="C9" s="285">
        <v>21.6</v>
      </c>
      <c r="D9" s="286" t="s">
        <v>4</v>
      </c>
      <c r="E9" s="286" t="s">
        <v>4</v>
      </c>
      <c r="F9" s="286">
        <v>3.0599999999999996</v>
      </c>
      <c r="G9" s="287">
        <v>1.6320000000000001</v>
      </c>
      <c r="H9" s="286" t="s">
        <v>4</v>
      </c>
      <c r="I9" s="286" t="s">
        <v>4</v>
      </c>
      <c r="J9" s="287">
        <v>1.4</v>
      </c>
      <c r="K9" s="285">
        <v>1</v>
      </c>
      <c r="L9" s="286" t="s">
        <v>4</v>
      </c>
      <c r="M9" s="286" t="s">
        <v>4</v>
      </c>
      <c r="N9" s="288">
        <v>6.0000000000000005E-2</v>
      </c>
      <c r="O9" s="289">
        <v>0.13200000000000001</v>
      </c>
      <c r="P9" s="286" t="s">
        <v>4</v>
      </c>
      <c r="Q9" s="286" t="s">
        <v>4</v>
      </c>
    </row>
    <row r="10" spans="1:17" x14ac:dyDescent="0.25">
      <c r="A10" s="140">
        <v>1980</v>
      </c>
      <c r="B10" s="281">
        <v>33.6</v>
      </c>
      <c r="C10" s="281">
        <v>21.6</v>
      </c>
      <c r="D10" s="282" t="s">
        <v>4</v>
      </c>
      <c r="E10" s="282" t="s">
        <v>4</v>
      </c>
      <c r="F10" s="282">
        <v>3.0599999999999996</v>
      </c>
      <c r="G10" s="283">
        <v>1.6320000000000001</v>
      </c>
      <c r="H10" s="282" t="s">
        <v>4</v>
      </c>
      <c r="I10" s="282" t="s">
        <v>4</v>
      </c>
      <c r="J10" s="283">
        <v>1.4</v>
      </c>
      <c r="K10" s="281">
        <v>1</v>
      </c>
      <c r="L10" s="282" t="s">
        <v>4</v>
      </c>
      <c r="M10" s="282" t="s">
        <v>4</v>
      </c>
      <c r="N10" s="284">
        <v>6.0000000000000005E-2</v>
      </c>
      <c r="O10" s="290">
        <v>0.13200000000000001</v>
      </c>
      <c r="P10" s="282" t="s">
        <v>4</v>
      </c>
      <c r="Q10" s="282" t="s">
        <v>4</v>
      </c>
    </row>
    <row r="11" spans="1:17" x14ac:dyDescent="0.25">
      <c r="A11" s="141">
        <v>1981</v>
      </c>
      <c r="B11" s="285">
        <v>33.6</v>
      </c>
      <c r="C11" s="285">
        <v>21.6</v>
      </c>
      <c r="D11" s="286" t="s">
        <v>4</v>
      </c>
      <c r="E11" s="286" t="s">
        <v>4</v>
      </c>
      <c r="F11" s="286">
        <v>3.0599999999999996</v>
      </c>
      <c r="G11" s="287">
        <v>1.6320000000000001</v>
      </c>
      <c r="H11" s="286" t="s">
        <v>4</v>
      </c>
      <c r="I11" s="286" t="s">
        <v>4</v>
      </c>
      <c r="J11" s="287">
        <v>1.4</v>
      </c>
      <c r="K11" s="285">
        <v>1</v>
      </c>
      <c r="L11" s="286" t="s">
        <v>4</v>
      </c>
      <c r="M11" s="286" t="s">
        <v>4</v>
      </c>
      <c r="N11" s="288">
        <v>6.0000000000000005E-2</v>
      </c>
      <c r="O11" s="289">
        <v>0.13200000000000001</v>
      </c>
      <c r="P11" s="286" t="s">
        <v>4</v>
      </c>
      <c r="Q11" s="286" t="s">
        <v>4</v>
      </c>
    </row>
    <row r="12" spans="1:17" x14ac:dyDescent="0.25">
      <c r="A12" s="140">
        <v>1982</v>
      </c>
      <c r="B12" s="281">
        <v>33.6</v>
      </c>
      <c r="C12" s="281">
        <v>21.6</v>
      </c>
      <c r="D12" s="282" t="s">
        <v>4</v>
      </c>
      <c r="E12" s="282" t="s">
        <v>4</v>
      </c>
      <c r="F12" s="282">
        <v>3.0599999999999996</v>
      </c>
      <c r="G12" s="283">
        <v>1.6320000000000001</v>
      </c>
      <c r="H12" s="282" t="s">
        <v>4</v>
      </c>
      <c r="I12" s="282" t="s">
        <v>4</v>
      </c>
      <c r="J12" s="283">
        <v>1.4</v>
      </c>
      <c r="K12" s="281">
        <v>1</v>
      </c>
      <c r="L12" s="282" t="s">
        <v>4</v>
      </c>
      <c r="M12" s="282" t="s">
        <v>4</v>
      </c>
      <c r="N12" s="284">
        <v>6.0000000000000005E-2</v>
      </c>
      <c r="O12" s="290">
        <v>0.13200000000000001</v>
      </c>
      <c r="P12" s="282" t="s">
        <v>4</v>
      </c>
      <c r="Q12" s="282" t="s">
        <v>4</v>
      </c>
    </row>
    <row r="13" spans="1:17" x14ac:dyDescent="0.25">
      <c r="A13" s="141">
        <v>1983</v>
      </c>
      <c r="B13" s="285">
        <v>33.6</v>
      </c>
      <c r="C13" s="285">
        <v>21.6</v>
      </c>
      <c r="D13" s="286" t="s">
        <v>4</v>
      </c>
      <c r="E13" s="286" t="s">
        <v>4</v>
      </c>
      <c r="F13" s="287">
        <v>3.0599999999999996</v>
      </c>
      <c r="G13" s="287">
        <v>1.6320000000000001</v>
      </c>
      <c r="H13" s="286" t="s">
        <v>4</v>
      </c>
      <c r="I13" s="286" t="s">
        <v>4</v>
      </c>
      <c r="J13" s="287">
        <v>1.4</v>
      </c>
      <c r="K13" s="285">
        <v>1</v>
      </c>
      <c r="L13" s="286" t="s">
        <v>4</v>
      </c>
      <c r="M13" s="286" t="s">
        <v>4</v>
      </c>
      <c r="N13" s="288">
        <v>6.0000000000000005E-2</v>
      </c>
      <c r="O13" s="289">
        <v>0.13200000000000001</v>
      </c>
      <c r="P13" s="286" t="s">
        <v>4</v>
      </c>
      <c r="Q13" s="286" t="s">
        <v>4</v>
      </c>
    </row>
    <row r="14" spans="1:17" x14ac:dyDescent="0.25">
      <c r="A14" s="140">
        <v>1984</v>
      </c>
      <c r="B14" s="281">
        <v>33.6</v>
      </c>
      <c r="C14" s="281">
        <v>20.279999999999998</v>
      </c>
      <c r="D14" s="282" t="s">
        <v>4</v>
      </c>
      <c r="E14" s="282" t="s">
        <v>4</v>
      </c>
      <c r="F14" s="283">
        <v>2.448</v>
      </c>
      <c r="G14" s="283">
        <v>1.6320000000000001</v>
      </c>
      <c r="H14" s="282" t="s">
        <v>4</v>
      </c>
      <c r="I14" s="282" t="s">
        <v>4</v>
      </c>
      <c r="J14" s="283">
        <v>1.6</v>
      </c>
      <c r="K14" s="281">
        <v>1</v>
      </c>
      <c r="L14" s="282" t="s">
        <v>4</v>
      </c>
      <c r="M14" s="282" t="s">
        <v>4</v>
      </c>
      <c r="N14" s="284">
        <v>6.0000000000000005E-2</v>
      </c>
      <c r="O14" s="290">
        <v>0.13200000000000001</v>
      </c>
      <c r="P14" s="282" t="s">
        <v>4</v>
      </c>
      <c r="Q14" s="282" t="s">
        <v>4</v>
      </c>
    </row>
    <row r="15" spans="1:17" x14ac:dyDescent="0.25">
      <c r="A15" s="141">
        <v>1985</v>
      </c>
      <c r="B15" s="285">
        <v>33.6</v>
      </c>
      <c r="C15" s="285">
        <v>20.279999999999998</v>
      </c>
      <c r="D15" s="286" t="s">
        <v>4</v>
      </c>
      <c r="E15" s="286" t="s">
        <v>4</v>
      </c>
      <c r="F15" s="287">
        <v>2.448</v>
      </c>
      <c r="G15" s="287">
        <v>1.6320000000000001</v>
      </c>
      <c r="H15" s="286" t="s">
        <v>4</v>
      </c>
      <c r="I15" s="286" t="s">
        <v>4</v>
      </c>
      <c r="J15" s="287">
        <v>1.6</v>
      </c>
      <c r="K15" s="285">
        <v>1.2</v>
      </c>
      <c r="L15" s="286" t="s">
        <v>4</v>
      </c>
      <c r="M15" s="286" t="s">
        <v>4</v>
      </c>
      <c r="N15" s="288">
        <v>6.0000000000000005E-2</v>
      </c>
      <c r="O15" s="289">
        <v>0.13200000000000001</v>
      </c>
      <c r="P15" s="286" t="s">
        <v>4</v>
      </c>
      <c r="Q15" s="286" t="s">
        <v>4</v>
      </c>
    </row>
    <row r="16" spans="1:17" x14ac:dyDescent="0.25">
      <c r="A16" s="140">
        <v>1986</v>
      </c>
      <c r="B16" s="281">
        <v>26.4</v>
      </c>
      <c r="C16" s="281">
        <v>19.2</v>
      </c>
      <c r="D16" s="282" t="s">
        <v>4</v>
      </c>
      <c r="E16" s="282" t="s">
        <v>4</v>
      </c>
      <c r="F16" s="283">
        <v>2.04</v>
      </c>
      <c r="G16" s="283">
        <v>1.6320000000000001</v>
      </c>
      <c r="H16" s="282" t="s">
        <v>4</v>
      </c>
      <c r="I16" s="282" t="s">
        <v>4</v>
      </c>
      <c r="J16" s="283">
        <v>1.9</v>
      </c>
      <c r="K16" s="281">
        <v>1.2</v>
      </c>
      <c r="L16" s="282" t="s">
        <v>4</v>
      </c>
      <c r="M16" s="282" t="s">
        <v>4</v>
      </c>
      <c r="N16" s="284">
        <v>4.8000000000000001E-2</v>
      </c>
      <c r="O16" s="290">
        <v>0.13200000000000001</v>
      </c>
      <c r="P16" s="282" t="s">
        <v>4</v>
      </c>
      <c r="Q16" s="282" t="s">
        <v>4</v>
      </c>
    </row>
    <row r="17" spans="1:17" x14ac:dyDescent="0.25">
      <c r="A17" s="141">
        <v>1987</v>
      </c>
      <c r="B17" s="285">
        <v>26.4</v>
      </c>
      <c r="C17" s="285">
        <v>19.2</v>
      </c>
      <c r="D17" s="286" t="s">
        <v>4</v>
      </c>
      <c r="E17" s="286" t="s">
        <v>4</v>
      </c>
      <c r="F17" s="287">
        <v>2.04</v>
      </c>
      <c r="G17" s="287">
        <v>1.6320000000000001</v>
      </c>
      <c r="H17" s="286" t="s">
        <v>4</v>
      </c>
      <c r="I17" s="286" t="s">
        <v>4</v>
      </c>
      <c r="J17" s="287">
        <v>1.9</v>
      </c>
      <c r="K17" s="285">
        <v>1.8</v>
      </c>
      <c r="L17" s="286" t="s">
        <v>4</v>
      </c>
      <c r="M17" s="286" t="s">
        <v>4</v>
      </c>
      <c r="N17" s="288">
        <v>4.8000000000000001E-2</v>
      </c>
      <c r="O17" s="289">
        <v>0.13200000000000001</v>
      </c>
      <c r="P17" s="286" t="s">
        <v>4</v>
      </c>
      <c r="Q17" s="286" t="s">
        <v>4</v>
      </c>
    </row>
    <row r="18" spans="1:17" x14ac:dyDescent="0.25">
      <c r="A18" s="140">
        <v>1988</v>
      </c>
      <c r="B18" s="281">
        <v>22.2</v>
      </c>
      <c r="C18" s="281">
        <v>15.96</v>
      </c>
      <c r="D18" s="282" t="s">
        <v>4</v>
      </c>
      <c r="E18" s="282" t="s">
        <v>4</v>
      </c>
      <c r="F18" s="283">
        <v>1.7339999999999998</v>
      </c>
      <c r="G18" s="283">
        <v>1.7339999999999998</v>
      </c>
      <c r="H18" s="282" t="s">
        <v>4</v>
      </c>
      <c r="I18" s="282" t="s">
        <v>4</v>
      </c>
      <c r="J18" s="283">
        <v>1.8</v>
      </c>
      <c r="K18" s="281">
        <v>1.8</v>
      </c>
      <c r="L18" s="282" t="s">
        <v>4</v>
      </c>
      <c r="M18" s="282" t="s">
        <v>4</v>
      </c>
      <c r="N18" s="284">
        <v>4.8000000000000001E-2</v>
      </c>
      <c r="O18" s="290">
        <v>0.13200000000000001</v>
      </c>
      <c r="P18" s="282" t="s">
        <v>4</v>
      </c>
      <c r="Q18" s="282" t="s">
        <v>4</v>
      </c>
    </row>
    <row r="19" spans="1:17" x14ac:dyDescent="0.25">
      <c r="A19" s="141">
        <v>1989</v>
      </c>
      <c r="B19" s="285">
        <v>18.239999999999998</v>
      </c>
      <c r="C19" s="285">
        <v>15.360000000000001</v>
      </c>
      <c r="D19" s="286" t="s">
        <v>4</v>
      </c>
      <c r="E19" s="286" t="s">
        <v>4</v>
      </c>
      <c r="F19" s="287">
        <v>1.6320000000000001</v>
      </c>
      <c r="G19" s="287">
        <v>1.6320000000000001</v>
      </c>
      <c r="H19" s="286" t="s">
        <v>4</v>
      </c>
      <c r="I19" s="286" t="s">
        <v>4</v>
      </c>
      <c r="J19" s="287">
        <v>1.6</v>
      </c>
      <c r="K19" s="285">
        <v>1.4</v>
      </c>
      <c r="L19" s="286" t="s">
        <v>4</v>
      </c>
      <c r="M19" s="286" t="s">
        <v>4</v>
      </c>
      <c r="N19" s="288">
        <v>4.8000000000000001E-2</v>
      </c>
      <c r="O19" s="289">
        <v>0.13200000000000001</v>
      </c>
      <c r="P19" s="286" t="s">
        <v>4</v>
      </c>
      <c r="Q19" s="286" t="s">
        <v>4</v>
      </c>
    </row>
    <row r="20" spans="1:17" x14ac:dyDescent="0.25">
      <c r="A20" s="140">
        <v>1990</v>
      </c>
      <c r="B20" s="281">
        <v>15.96</v>
      </c>
      <c r="C20" s="281">
        <v>12.96</v>
      </c>
      <c r="D20" s="282" t="s">
        <v>4</v>
      </c>
      <c r="E20" s="282" t="s">
        <v>4</v>
      </c>
      <c r="F20" s="283">
        <v>1.4279999999999999</v>
      </c>
      <c r="G20" s="283">
        <v>1.3260000000000001</v>
      </c>
      <c r="H20" s="282" t="s">
        <v>4</v>
      </c>
      <c r="I20" s="282" t="s">
        <v>4</v>
      </c>
      <c r="J20" s="283">
        <v>1.4</v>
      </c>
      <c r="K20" s="281">
        <v>1.1000000000000001</v>
      </c>
      <c r="L20" s="282" t="s">
        <v>4</v>
      </c>
      <c r="M20" s="282" t="s">
        <v>4</v>
      </c>
      <c r="N20" s="284">
        <v>4.8000000000000001E-2</v>
      </c>
      <c r="O20" s="290">
        <v>0.13200000000000001</v>
      </c>
      <c r="P20" s="282" t="s">
        <v>4</v>
      </c>
      <c r="Q20" s="282" t="s">
        <v>4</v>
      </c>
    </row>
    <row r="21" spans="1:17" x14ac:dyDescent="0.25">
      <c r="A21" s="141">
        <v>1991</v>
      </c>
      <c r="B21" s="285">
        <v>13.8</v>
      </c>
      <c r="C21" s="285">
        <v>10.08</v>
      </c>
      <c r="D21" s="286" t="s">
        <v>4</v>
      </c>
      <c r="E21" s="286" t="s">
        <v>4</v>
      </c>
      <c r="F21" s="287">
        <v>1.3260000000000001</v>
      </c>
      <c r="G21" s="287">
        <v>1.1220000000000001</v>
      </c>
      <c r="H21" s="286" t="s">
        <v>4</v>
      </c>
      <c r="I21" s="286" t="s">
        <v>4</v>
      </c>
      <c r="J21" s="287">
        <v>1.3</v>
      </c>
      <c r="K21" s="285">
        <v>1.2</v>
      </c>
      <c r="L21" s="286" t="s">
        <v>4</v>
      </c>
      <c r="M21" s="286" t="s">
        <v>4</v>
      </c>
      <c r="N21" s="288">
        <v>4.8000000000000001E-2</v>
      </c>
      <c r="O21" s="289">
        <v>0.13200000000000001</v>
      </c>
      <c r="P21" s="286" t="s">
        <v>4</v>
      </c>
      <c r="Q21" s="286" t="s">
        <v>4</v>
      </c>
    </row>
    <row r="22" spans="1:17" x14ac:dyDescent="0.25">
      <c r="A22" s="140">
        <v>1992</v>
      </c>
      <c r="B22" s="281">
        <v>7.44</v>
      </c>
      <c r="C22" s="281">
        <v>4.32</v>
      </c>
      <c r="D22" s="282" t="s">
        <v>4</v>
      </c>
      <c r="E22" s="282" t="s">
        <v>4</v>
      </c>
      <c r="F22" s="283">
        <v>0.61199999999999999</v>
      </c>
      <c r="G22" s="283">
        <v>0.61199999999999999</v>
      </c>
      <c r="H22" s="282" t="s">
        <v>4</v>
      </c>
      <c r="I22" s="282" t="s">
        <v>4</v>
      </c>
      <c r="J22" s="283">
        <v>0.6</v>
      </c>
      <c r="K22" s="281">
        <v>1</v>
      </c>
      <c r="L22" s="282" t="s">
        <v>4</v>
      </c>
      <c r="M22" s="282" t="s">
        <v>4</v>
      </c>
      <c r="N22" s="284">
        <v>1.5599999999999999E-2</v>
      </c>
      <c r="O22" s="290">
        <v>4.2000000000000003E-2</v>
      </c>
      <c r="P22" s="282" t="s">
        <v>4</v>
      </c>
      <c r="Q22" s="282" t="s">
        <v>4</v>
      </c>
    </row>
    <row r="23" spans="1:17" x14ac:dyDescent="0.25">
      <c r="A23" s="141">
        <v>1993</v>
      </c>
      <c r="B23" s="285">
        <v>7.56</v>
      </c>
      <c r="C23" s="285">
        <v>5.04</v>
      </c>
      <c r="D23" s="286" t="s">
        <v>4</v>
      </c>
      <c r="E23" s="286" t="s">
        <v>4</v>
      </c>
      <c r="F23" s="287">
        <v>0.61199999999999999</v>
      </c>
      <c r="G23" s="287">
        <v>0.71399999999999997</v>
      </c>
      <c r="H23" s="286" t="s">
        <v>4</v>
      </c>
      <c r="I23" s="286" t="s">
        <v>4</v>
      </c>
      <c r="J23" s="287">
        <v>0.8</v>
      </c>
      <c r="K23" s="285">
        <v>0.5</v>
      </c>
      <c r="L23" s="286" t="s">
        <v>4</v>
      </c>
      <c r="M23" s="286" t="s">
        <v>4</v>
      </c>
      <c r="N23" s="288">
        <v>2.64E-2</v>
      </c>
      <c r="O23" s="289">
        <v>4.8000000000000001E-2</v>
      </c>
      <c r="P23" s="286" t="s">
        <v>4</v>
      </c>
      <c r="Q23" s="286" t="s">
        <v>4</v>
      </c>
    </row>
    <row r="24" spans="1:17" x14ac:dyDescent="0.25">
      <c r="A24" s="140">
        <v>1994</v>
      </c>
      <c r="B24" s="281">
        <v>7.2</v>
      </c>
      <c r="C24" s="281">
        <v>5.048</v>
      </c>
      <c r="D24" s="282" t="s">
        <v>4</v>
      </c>
      <c r="E24" s="282" t="s">
        <v>4</v>
      </c>
      <c r="F24" s="283">
        <v>0.49660000000000004</v>
      </c>
      <c r="G24" s="283">
        <v>0.56179999999999997</v>
      </c>
      <c r="H24" s="282" t="s">
        <v>4</v>
      </c>
      <c r="I24" s="282" t="s">
        <v>4</v>
      </c>
      <c r="J24" s="283">
        <v>0.7</v>
      </c>
      <c r="K24" s="281">
        <v>0.6</v>
      </c>
      <c r="L24" s="282" t="s">
        <v>4</v>
      </c>
      <c r="M24" s="282" t="s">
        <v>4</v>
      </c>
      <c r="N24" s="284">
        <v>3.7299999999999993E-2</v>
      </c>
      <c r="O24" s="290">
        <v>4.8000000000000001E-2</v>
      </c>
      <c r="P24" s="282" t="s">
        <v>4</v>
      </c>
      <c r="Q24" s="282" t="s">
        <v>4</v>
      </c>
    </row>
    <row r="25" spans="1:17" x14ac:dyDescent="0.25">
      <c r="A25" s="141">
        <v>1995</v>
      </c>
      <c r="B25" s="285">
        <v>5.7387087295984989</v>
      </c>
      <c r="C25" s="287">
        <v>5.5781501130598192</v>
      </c>
      <c r="D25" s="286" t="s">
        <v>4</v>
      </c>
      <c r="E25" s="286" t="s">
        <v>4</v>
      </c>
      <c r="F25" s="287">
        <v>0.54152647845725455</v>
      </c>
      <c r="G25" s="287">
        <v>0.61860179782783775</v>
      </c>
      <c r="H25" s="286" t="s">
        <v>4</v>
      </c>
      <c r="I25" s="286" t="s">
        <v>4</v>
      </c>
      <c r="J25" s="287">
        <v>0.71839385215788354</v>
      </c>
      <c r="K25" s="287">
        <v>0.78733483152319816</v>
      </c>
      <c r="L25" s="286" t="s">
        <v>4</v>
      </c>
      <c r="M25" s="286" t="s">
        <v>4</v>
      </c>
      <c r="N25" s="288">
        <v>2.7525735512701516E-2</v>
      </c>
      <c r="O25" s="289">
        <v>5.2480179782783784E-2</v>
      </c>
      <c r="P25" s="286" t="s">
        <v>4</v>
      </c>
      <c r="Q25" s="286" t="s">
        <v>4</v>
      </c>
    </row>
    <row r="26" spans="1:17" x14ac:dyDescent="0.25">
      <c r="A26" s="140">
        <v>1996</v>
      </c>
      <c r="B26" s="281">
        <v>4.7994001982950039</v>
      </c>
      <c r="C26" s="283">
        <v>4.8423068395497095</v>
      </c>
      <c r="D26" s="282" t="s">
        <v>4</v>
      </c>
      <c r="E26" s="282" t="s">
        <v>4</v>
      </c>
      <c r="F26" s="283">
        <v>0.38788548848296694</v>
      </c>
      <c r="G26" s="283">
        <v>0.54136144709461176</v>
      </c>
      <c r="H26" s="282" t="s">
        <v>4</v>
      </c>
      <c r="I26" s="282" t="s">
        <v>4</v>
      </c>
      <c r="J26" s="283">
        <v>0.61391339646219656</v>
      </c>
      <c r="K26" s="283">
        <v>0.78413453924550969</v>
      </c>
      <c r="L26" s="282" t="s">
        <v>4</v>
      </c>
      <c r="M26" s="282" t="s">
        <v>4</v>
      </c>
      <c r="N26" s="284">
        <v>2.1430152457860192E-2</v>
      </c>
      <c r="O26" s="290">
        <v>5.0096144709461173E-2</v>
      </c>
      <c r="P26" s="282" t="s">
        <v>4</v>
      </c>
      <c r="Q26" s="282" t="s">
        <v>4</v>
      </c>
    </row>
    <row r="27" spans="1:17" x14ac:dyDescent="0.25">
      <c r="A27" s="141">
        <v>1997</v>
      </c>
      <c r="B27" s="285">
        <v>2.1586653679860972</v>
      </c>
      <c r="C27" s="287">
        <v>1.8064120126623711</v>
      </c>
      <c r="D27" s="286" t="s">
        <v>4</v>
      </c>
      <c r="E27" s="286" t="s">
        <v>4</v>
      </c>
      <c r="F27" s="287">
        <v>0.23411964315501399</v>
      </c>
      <c r="G27" s="287">
        <v>0.31731557278525402</v>
      </c>
      <c r="H27" s="286" t="s">
        <v>4</v>
      </c>
      <c r="I27" s="286" t="s">
        <v>4</v>
      </c>
      <c r="J27" s="287">
        <v>0.40927036869142441</v>
      </c>
      <c r="K27" s="287">
        <v>0.38092964398771167</v>
      </c>
      <c r="L27" s="286" t="s">
        <v>4</v>
      </c>
      <c r="M27" s="286" t="s">
        <v>4</v>
      </c>
      <c r="N27" s="288">
        <v>9.331101198750389E-3</v>
      </c>
      <c r="O27" s="289">
        <v>2.1711557278525404E-2</v>
      </c>
      <c r="P27" s="286" t="s">
        <v>4</v>
      </c>
      <c r="Q27" s="286" t="s">
        <v>4</v>
      </c>
    </row>
    <row r="28" spans="1:17" x14ac:dyDescent="0.25">
      <c r="A28" s="140">
        <v>1998</v>
      </c>
      <c r="B28" s="281">
        <v>1.7065534954683026</v>
      </c>
      <c r="C28" s="283">
        <v>1.5403780717912987</v>
      </c>
      <c r="D28" s="282" t="s">
        <v>4</v>
      </c>
      <c r="E28" s="282" t="s">
        <v>4</v>
      </c>
      <c r="F28" s="283">
        <v>0.18537325431455048</v>
      </c>
      <c r="G28" s="283">
        <v>0.2327147934062106</v>
      </c>
      <c r="H28" s="282" t="s">
        <v>4</v>
      </c>
      <c r="I28" s="282" t="s">
        <v>4</v>
      </c>
      <c r="J28" s="283">
        <v>0.33447038322207095</v>
      </c>
      <c r="K28" s="283">
        <v>0.31771232783850878</v>
      </c>
      <c r="L28" s="282" t="s">
        <v>4</v>
      </c>
      <c r="M28" s="282" t="s">
        <v>4</v>
      </c>
      <c r="N28" s="284">
        <v>6.2287015087375136E-3</v>
      </c>
      <c r="O28" s="290">
        <v>2.3325479340621055E-2</v>
      </c>
      <c r="P28" s="282" t="s">
        <v>4</v>
      </c>
      <c r="Q28" s="282" t="s">
        <v>4</v>
      </c>
    </row>
    <row r="29" spans="1:17" x14ac:dyDescent="0.25">
      <c r="A29" s="141">
        <v>1999</v>
      </c>
      <c r="B29" s="285">
        <v>1.6131275163607346</v>
      </c>
      <c r="C29" s="287">
        <v>1.4340647276426051</v>
      </c>
      <c r="D29" s="286" t="s">
        <v>4</v>
      </c>
      <c r="E29" s="286" t="s">
        <v>4</v>
      </c>
      <c r="F29" s="287">
        <v>0.18157183121941994</v>
      </c>
      <c r="G29" s="287">
        <v>0.21414407796170767</v>
      </c>
      <c r="H29" s="286" t="s">
        <v>4</v>
      </c>
      <c r="I29" s="286" t="s">
        <v>4</v>
      </c>
      <c r="J29" s="287">
        <v>0.32952061356695306</v>
      </c>
      <c r="K29" s="287">
        <v>0.29447006496808975</v>
      </c>
      <c r="L29" s="286" t="s">
        <v>4</v>
      </c>
      <c r="M29" s="286" t="s">
        <v>4</v>
      </c>
      <c r="N29" s="288">
        <v>6.1231064227616648E-3</v>
      </c>
      <c r="O29" s="289">
        <v>2.1936407796170766E-2</v>
      </c>
      <c r="P29" s="286" t="s">
        <v>4</v>
      </c>
      <c r="Q29" s="286" t="s">
        <v>4</v>
      </c>
    </row>
    <row r="30" spans="1:17" x14ac:dyDescent="0.25">
      <c r="A30" s="140">
        <v>2000</v>
      </c>
      <c r="B30" s="281">
        <v>1.5584640451050951</v>
      </c>
      <c r="C30" s="283">
        <v>1.4272789622350188</v>
      </c>
      <c r="D30" s="282" t="s">
        <v>4</v>
      </c>
      <c r="E30" s="282" t="s">
        <v>4</v>
      </c>
      <c r="F30" s="283">
        <v>0.17015208054415423</v>
      </c>
      <c r="G30" s="283">
        <v>0.217542745953752</v>
      </c>
      <c r="H30" s="282" t="s">
        <v>4</v>
      </c>
      <c r="I30" s="282" t="s">
        <v>4</v>
      </c>
      <c r="J30" s="283">
        <v>0.30442979237520079</v>
      </c>
      <c r="K30" s="283">
        <v>0.28118562162812666</v>
      </c>
      <c r="L30" s="282" t="s">
        <v>4</v>
      </c>
      <c r="M30" s="282" t="s">
        <v>4</v>
      </c>
      <c r="N30" s="284">
        <v>6.014502237337618E-3</v>
      </c>
      <c r="O30" s="290">
        <v>2.2542274595375202E-2</v>
      </c>
      <c r="P30" s="282" t="s">
        <v>4</v>
      </c>
      <c r="Q30" s="282" t="s">
        <v>4</v>
      </c>
    </row>
    <row r="31" spans="1:17" x14ac:dyDescent="0.25">
      <c r="A31" s="141">
        <v>2001</v>
      </c>
      <c r="B31" s="285">
        <v>1.2626533749656743</v>
      </c>
      <c r="C31" s="287">
        <v>1.4197750288998867</v>
      </c>
      <c r="D31" s="286" t="s">
        <v>4</v>
      </c>
      <c r="E31" s="286" t="s">
        <v>4</v>
      </c>
      <c r="F31" s="287">
        <v>0.15112190637997391</v>
      </c>
      <c r="G31" s="287">
        <v>0.1915044673821307</v>
      </c>
      <c r="H31" s="286" t="s">
        <v>4</v>
      </c>
      <c r="I31" s="286" t="s">
        <v>4</v>
      </c>
      <c r="J31" s="287">
        <v>0.22920821143225772</v>
      </c>
      <c r="K31" s="287">
        <v>0.14783705615177561</v>
      </c>
      <c r="L31" s="286" t="s">
        <v>4</v>
      </c>
      <c r="M31" s="286" t="s">
        <v>4</v>
      </c>
      <c r="N31" s="288">
        <v>5.9031085105548317E-3</v>
      </c>
      <c r="O31" s="289">
        <v>2.5140446738213071E-2</v>
      </c>
      <c r="P31" s="286" t="s">
        <v>4</v>
      </c>
      <c r="Q31" s="286" t="s">
        <v>4</v>
      </c>
    </row>
    <row r="32" spans="1:17" x14ac:dyDescent="0.25">
      <c r="A32" s="140">
        <v>2002</v>
      </c>
      <c r="B32" s="281">
        <v>1.1657994780293497</v>
      </c>
      <c r="C32" s="283">
        <v>1.4612544522811719</v>
      </c>
      <c r="D32" s="282" t="s">
        <v>4</v>
      </c>
      <c r="E32" s="282" t="s">
        <v>4</v>
      </c>
      <c r="F32" s="283">
        <v>0.14702041023478807</v>
      </c>
      <c r="G32" s="283">
        <v>0.19471726274441126</v>
      </c>
      <c r="H32" s="282" t="s">
        <v>4</v>
      </c>
      <c r="I32" s="282" t="s">
        <v>4</v>
      </c>
      <c r="J32" s="283">
        <v>0.20386772165988029</v>
      </c>
      <c r="K32" s="283">
        <v>0.14439771895367604</v>
      </c>
      <c r="L32" s="282" t="s">
        <v>4</v>
      </c>
      <c r="M32" s="282" t="s">
        <v>4</v>
      </c>
      <c r="N32" s="284">
        <v>5.7891780620774463E-3</v>
      </c>
      <c r="O32" s="290">
        <v>2.4727726274441128E-2</v>
      </c>
      <c r="P32" s="282" t="s">
        <v>4</v>
      </c>
      <c r="Q32" s="282" t="s">
        <v>4</v>
      </c>
    </row>
    <row r="33" spans="1:17" x14ac:dyDescent="0.25">
      <c r="A33" s="141">
        <v>2003</v>
      </c>
      <c r="B33" s="285">
        <v>1.0880200052055877</v>
      </c>
      <c r="C33" s="287">
        <v>1.451366028335455</v>
      </c>
      <c r="D33" s="287">
        <v>1.2475291091335892</v>
      </c>
      <c r="E33" s="287">
        <v>1.0982218352780806</v>
      </c>
      <c r="F33" s="287">
        <v>0.1428378910331943</v>
      </c>
      <c r="G33" s="287">
        <v>0.1904435030359416</v>
      </c>
      <c r="H33" s="287">
        <v>0.10298719861108623</v>
      </c>
      <c r="I33" s="287">
        <v>0.17312376806550861</v>
      </c>
      <c r="J33" s="287">
        <v>0.19842173311613842</v>
      </c>
      <c r="K33" s="287">
        <v>0.15083625252995131</v>
      </c>
      <c r="L33" s="287">
        <v>0.12520468569151852</v>
      </c>
      <c r="M33" s="287">
        <v>0.19251980672125721</v>
      </c>
      <c r="N33" s="288">
        <v>5.6729969731442861E-3</v>
      </c>
      <c r="O33" s="289">
        <v>2.6300350303594157E-2</v>
      </c>
      <c r="P33" s="288">
        <v>5.8176999614190615E-3</v>
      </c>
      <c r="Q33" s="289">
        <v>2.6302376806550863E-2</v>
      </c>
    </row>
    <row r="34" spans="1:17" x14ac:dyDescent="0.25">
      <c r="A34" s="140">
        <v>2004</v>
      </c>
      <c r="B34" s="281">
        <v>0.98944628622644182</v>
      </c>
      <c r="C34" s="283">
        <v>1.4597058243319334</v>
      </c>
      <c r="D34" s="283">
        <v>1.0889553901544433</v>
      </c>
      <c r="E34" s="283">
        <v>1.0099997489738952</v>
      </c>
      <c r="F34" s="283">
        <v>0.13858584511647881</v>
      </c>
      <c r="G34" s="283">
        <v>0.19331990974985003</v>
      </c>
      <c r="H34" s="283">
        <v>0.12126515269437073</v>
      </c>
      <c r="I34" s="283">
        <v>0.16168854453291734</v>
      </c>
      <c r="J34" s="283">
        <v>0.16288521499541511</v>
      </c>
      <c r="K34" s="283">
        <v>0.13711659145820834</v>
      </c>
      <c r="L34" s="283">
        <v>0.12966816757079525</v>
      </c>
      <c r="M34" s="283">
        <v>0.18910712044409778</v>
      </c>
      <c r="N34" s="284">
        <v>5.5548845865688555E-3</v>
      </c>
      <c r="O34" s="290">
        <v>2.2853990974985E-2</v>
      </c>
      <c r="P34" s="284">
        <v>5.6995875748436318E-3</v>
      </c>
      <c r="Q34" s="290">
        <v>2.5892854453291734E-2</v>
      </c>
    </row>
    <row r="35" spans="1:17" x14ac:dyDescent="0.25">
      <c r="A35" s="141">
        <v>2005</v>
      </c>
      <c r="B35" s="285">
        <v>0.93022332964655452</v>
      </c>
      <c r="C35" s="287">
        <v>1.4158171788524223</v>
      </c>
      <c r="D35" s="287">
        <v>1.099732433574556</v>
      </c>
      <c r="E35" s="287">
        <v>0.90126678526256443</v>
      </c>
      <c r="F35" s="287">
        <v>0.1267669662426163</v>
      </c>
      <c r="G35" s="287">
        <v>0.18861755487704523</v>
      </c>
      <c r="H35" s="287">
        <v>0.13948627382050824</v>
      </c>
      <c r="I35" s="287">
        <v>0.15753858413527477</v>
      </c>
      <c r="J35" s="287">
        <v>0.15727469562840668</v>
      </c>
      <c r="K35" s="287">
        <v>0.1331979623975377</v>
      </c>
      <c r="L35" s="287">
        <v>0.12405764820378677</v>
      </c>
      <c r="M35" s="287">
        <v>0.14564882011272898</v>
      </c>
      <c r="N35" s="288">
        <v>5.4351935067393428E-3</v>
      </c>
      <c r="O35" s="289">
        <v>2.2383755487704524E-2</v>
      </c>
      <c r="P35" s="288">
        <v>4.5798964950141182E-3</v>
      </c>
      <c r="Q35" s="289">
        <v>1.9477858413527477E-2</v>
      </c>
    </row>
    <row r="36" spans="1:17" x14ac:dyDescent="0.25">
      <c r="A36" s="140">
        <v>2006</v>
      </c>
      <c r="B36" s="281">
        <v>0.84250982284315512</v>
      </c>
      <c r="C36" s="283">
        <v>1.2191907017913535</v>
      </c>
      <c r="D36" s="283">
        <v>1.1090189267711565</v>
      </c>
      <c r="E36" s="283">
        <v>0.96414781336875022</v>
      </c>
      <c r="F36" s="283">
        <v>0.11031514558627012</v>
      </c>
      <c r="G36" s="283">
        <v>0.14684186090621643</v>
      </c>
      <c r="H36" s="283">
        <v>0.12552445316416205</v>
      </c>
      <c r="I36" s="283">
        <v>0.13758726571808039</v>
      </c>
      <c r="J36" s="283">
        <v>0.12760826248212256</v>
      </c>
      <c r="K36" s="283">
        <v>9.9034884088513714E-2</v>
      </c>
      <c r="L36" s="283">
        <v>0.11139121505750266</v>
      </c>
      <c r="M36" s="283">
        <v>0.10315605476506698</v>
      </c>
      <c r="N36" s="284">
        <v>3.6143095996186148E-3</v>
      </c>
      <c r="O36" s="290">
        <v>1.9884186090621644E-2</v>
      </c>
      <c r="P36" s="284">
        <v>4.4590125878933903E-3</v>
      </c>
      <c r="Q36" s="290">
        <v>1.905872657180804E-2</v>
      </c>
    </row>
    <row r="37" spans="1:17" x14ac:dyDescent="0.25">
      <c r="A37" s="141">
        <v>2007</v>
      </c>
      <c r="B37" s="285">
        <v>0.7924781320160621</v>
      </c>
      <c r="C37" s="287" t="s">
        <v>4</v>
      </c>
      <c r="D37" s="287">
        <v>1.0589872359440635</v>
      </c>
      <c r="E37" s="287">
        <v>0.92477846622120152</v>
      </c>
      <c r="F37" s="287">
        <v>0.10593547173879206</v>
      </c>
      <c r="G37" s="287" t="s">
        <v>4</v>
      </c>
      <c r="H37" s="287">
        <v>0.12114477931668399</v>
      </c>
      <c r="I37" s="287">
        <v>0.133369121380843</v>
      </c>
      <c r="J37" s="287">
        <v>0.12190556215988552</v>
      </c>
      <c r="K37" s="287" t="s">
        <v>4</v>
      </c>
      <c r="L37" s="287">
        <v>0.10568851473526561</v>
      </c>
      <c r="M37" s="287">
        <v>9.9640934484035854E-2</v>
      </c>
      <c r="N37" s="288">
        <v>3.4926519927442239E-3</v>
      </c>
      <c r="O37" s="289" t="s">
        <v>4</v>
      </c>
      <c r="P37" s="288">
        <v>4.3373549810190003E-3</v>
      </c>
      <c r="Q37" s="289">
        <v>1.8636912138084299E-2</v>
      </c>
    </row>
    <row r="38" spans="1:17" x14ac:dyDescent="0.25">
      <c r="A38" s="140">
        <v>2008</v>
      </c>
      <c r="B38" s="281">
        <v>0.80931430218768119</v>
      </c>
      <c r="C38" s="283" t="s">
        <v>4</v>
      </c>
      <c r="D38" s="283">
        <v>1.0189365958606051</v>
      </c>
      <c r="E38" s="283">
        <v>0.95139420812741626</v>
      </c>
      <c r="F38" s="283">
        <v>9.154423070822254E-2</v>
      </c>
      <c r="G38" s="283" t="s">
        <v>4</v>
      </c>
      <c r="H38" s="283">
        <v>0.12376344668931741</v>
      </c>
      <c r="I38" s="283">
        <v>0.12214937944222315</v>
      </c>
      <c r="J38" s="283">
        <v>9.5187800401331457E-2</v>
      </c>
      <c r="K38" s="283" t="s">
        <v>4</v>
      </c>
      <c r="L38" s="283">
        <v>9.5983654543382035E-2</v>
      </c>
      <c r="M38" s="283">
        <v>8.4124482868519299E-2</v>
      </c>
      <c r="N38" s="284">
        <v>3.170673075228404E-3</v>
      </c>
      <c r="O38" s="290" t="s">
        <v>4</v>
      </c>
      <c r="P38" s="284">
        <v>4.2156512969254833E-3</v>
      </c>
      <c r="Q38" s="290">
        <v>1.8214937944222315E-2</v>
      </c>
    </row>
    <row r="39" spans="1:17" x14ac:dyDescent="0.25">
      <c r="A39" s="141">
        <v>2009</v>
      </c>
      <c r="B39" s="285">
        <v>0.58921805720300646</v>
      </c>
      <c r="C39" s="287" t="s">
        <v>4</v>
      </c>
      <c r="D39" s="287">
        <v>0.76686700652078088</v>
      </c>
      <c r="E39" s="287">
        <v>0.89799503908739431</v>
      </c>
      <c r="F39" s="287">
        <v>5.415890591929054E-2</v>
      </c>
      <c r="G39" s="287" t="s">
        <v>4</v>
      </c>
      <c r="H39" s="287">
        <v>7.3380455282062274E-2</v>
      </c>
      <c r="I39" s="287">
        <v>7.4928039902220828E-2</v>
      </c>
      <c r="J39" s="287">
        <v>6.5477742082409557E-2</v>
      </c>
      <c r="K39" s="287" t="s">
        <v>4</v>
      </c>
      <c r="L39" s="287">
        <v>7.8276634481851931E-2</v>
      </c>
      <c r="M39" s="287">
        <v>6.2606699918517347E-2</v>
      </c>
      <c r="N39" s="288">
        <v>1.9488584977580706E-3</v>
      </c>
      <c r="O39" s="289" t="s">
        <v>4</v>
      </c>
      <c r="P39" s="288">
        <v>3.093901535612841E-3</v>
      </c>
      <c r="Q39" s="289">
        <v>1.8792803990222082E-2</v>
      </c>
    </row>
    <row r="40" spans="1:17" x14ac:dyDescent="0.25">
      <c r="A40" s="140">
        <v>2010</v>
      </c>
      <c r="B40" s="281">
        <v>0.54440279972961969</v>
      </c>
      <c r="C40" s="283" t="s">
        <v>4</v>
      </c>
      <c r="D40" s="283">
        <v>0.6764882408874725</v>
      </c>
      <c r="E40" s="283">
        <v>0.82156569467005724</v>
      </c>
      <c r="F40" s="283">
        <v>5.279817821341351E-2</v>
      </c>
      <c r="G40" s="283" t="s">
        <v>4</v>
      </c>
      <c r="H40" s="283">
        <v>6.5882861208386656E-2</v>
      </c>
      <c r="I40" s="283">
        <v>7.3596324428934712E-2</v>
      </c>
      <c r="J40" s="283">
        <v>6.6799711215382182E-2</v>
      </c>
      <c r="K40" s="283" t="s">
        <v>4</v>
      </c>
      <c r="L40" s="283">
        <v>7.5420392198420116E-2</v>
      </c>
      <c r="M40" s="283">
        <v>6.5996937024112245E-2</v>
      </c>
      <c r="N40" s="284">
        <v>2.22772717259482E-3</v>
      </c>
      <c r="O40" s="290" t="s">
        <v>4</v>
      </c>
      <c r="P40" s="284">
        <v>3.3689683668996291E-3</v>
      </c>
      <c r="Q40" s="290">
        <v>1.3759632442893469E-2</v>
      </c>
    </row>
    <row r="41" spans="1:17" x14ac:dyDescent="0.25">
      <c r="A41" s="141">
        <v>2011</v>
      </c>
      <c r="B41" s="285">
        <v>0.56509561125769092</v>
      </c>
      <c r="C41" s="287" t="s">
        <v>4</v>
      </c>
      <c r="D41" s="287">
        <v>0.63086431148481958</v>
      </c>
      <c r="E41" s="287">
        <v>0.7609434337755081</v>
      </c>
      <c r="F41" s="287">
        <v>5.3481925848697563E-2</v>
      </c>
      <c r="G41" s="287" t="s">
        <v>4</v>
      </c>
      <c r="H41" s="287">
        <v>6.2363805990160497E-2</v>
      </c>
      <c r="I41" s="287">
        <v>7.3243939333090147E-2</v>
      </c>
      <c r="J41" s="287">
        <v>5.8179590948824959E-2</v>
      </c>
      <c r="K41" s="287" t="s">
        <v>4</v>
      </c>
      <c r="L41" s="287">
        <v>6.8536205716354826E-2</v>
      </c>
      <c r="M41" s="287">
        <v>5.5369949444241791E-2</v>
      </c>
      <c r="N41" s="288">
        <v>3.5078312735749321E-3</v>
      </c>
      <c r="O41" s="289" t="s">
        <v>4</v>
      </c>
      <c r="P41" s="288">
        <v>2.3434390552822364E-3</v>
      </c>
      <c r="Q41" s="289">
        <v>1.0224393933309015E-2</v>
      </c>
    </row>
    <row r="42" spans="1:17" x14ac:dyDescent="0.25">
      <c r="A42" s="140">
        <v>2012</v>
      </c>
      <c r="B42" s="281">
        <v>0.51653725209997814</v>
      </c>
      <c r="C42" s="283" t="s">
        <v>4</v>
      </c>
      <c r="D42" s="283">
        <v>0.56256454465021766</v>
      </c>
      <c r="E42" s="283">
        <v>0.70857625258070256</v>
      </c>
      <c r="F42" s="283">
        <v>4.4231224499937292E-2</v>
      </c>
      <c r="G42" s="283" t="s">
        <v>4</v>
      </c>
      <c r="H42" s="283">
        <v>5.1873127312845803E-2</v>
      </c>
      <c r="I42" s="283">
        <v>7.8918884205075285E-2</v>
      </c>
      <c r="J42" s="283">
        <v>4.9644823567626686E-2</v>
      </c>
      <c r="K42" s="283" t="s">
        <v>4</v>
      </c>
      <c r="L42" s="283">
        <v>6.0688967855267978E-2</v>
      </c>
      <c r="M42" s="283">
        <v>4.9765736837562732E-2</v>
      </c>
      <c r="N42" s="284">
        <v>2.5897562361093694E-3</v>
      </c>
      <c r="O42" s="290" t="s">
        <v>4</v>
      </c>
      <c r="P42" s="284">
        <v>1.7186979809123836E-3</v>
      </c>
      <c r="Q42" s="290">
        <v>1.1491888420507527E-2</v>
      </c>
    </row>
    <row r="43" spans="1:17" x14ac:dyDescent="0.25">
      <c r="A43" s="141">
        <v>2013</v>
      </c>
      <c r="B43" s="285">
        <v>0.43598216139182722</v>
      </c>
      <c r="C43" s="287" t="s">
        <v>4</v>
      </c>
      <c r="D43" s="287">
        <v>0.47166358053431834</v>
      </c>
      <c r="E43" s="287">
        <v>0.61552288453944903</v>
      </c>
      <c r="F43" s="287">
        <v>3.6068347258615879E-2</v>
      </c>
      <c r="G43" s="287" t="s">
        <v>4</v>
      </c>
      <c r="H43" s="287">
        <v>4.5417359025496561E-2</v>
      </c>
      <c r="I43" s="287">
        <v>7.1627451914940965E-2</v>
      </c>
      <c r="J43" s="287">
        <v>4.2224410492989431E-2</v>
      </c>
      <c r="K43" s="287" t="s">
        <v>4</v>
      </c>
      <c r="L43" s="287">
        <v>5.3887186231115311E-2</v>
      </c>
      <c r="M43" s="287">
        <v>4.0019940784677147E-2</v>
      </c>
      <c r="N43" s="288">
        <v>2.3741207571837744E-3</v>
      </c>
      <c r="O43" s="289" t="s">
        <v>4</v>
      </c>
      <c r="P43" s="288">
        <v>1.9949266395971267E-3</v>
      </c>
      <c r="Q43" s="289">
        <v>1.0262745191494099E-2</v>
      </c>
    </row>
    <row r="44" spans="1:17" x14ac:dyDescent="0.25">
      <c r="A44" s="140">
        <v>2014</v>
      </c>
      <c r="B44" s="281">
        <v>0.35969845709117221</v>
      </c>
      <c r="C44" s="283" t="s">
        <v>4</v>
      </c>
      <c r="D44" s="283">
        <v>0.42174137310102877</v>
      </c>
      <c r="E44" s="283">
        <v>0.55045280038240818</v>
      </c>
      <c r="F44" s="283">
        <v>2.801676463290504E-2</v>
      </c>
      <c r="G44" s="283" t="s">
        <v>4</v>
      </c>
      <c r="H44" s="283">
        <v>3.6959731140758748E-2</v>
      </c>
      <c r="I44" s="283">
        <v>6.8838542263233354E-2</v>
      </c>
      <c r="J44" s="283">
        <v>3.1948912282428438E-2</v>
      </c>
      <c r="K44" s="283" t="s">
        <v>4</v>
      </c>
      <c r="L44" s="283">
        <v>4.108298325619629E-2</v>
      </c>
      <c r="M44" s="283">
        <v>3.1624154779381866E-2</v>
      </c>
      <c r="N44" s="284">
        <v>1.6912877317678582E-3</v>
      </c>
      <c r="O44" s="290" t="s">
        <v>4</v>
      </c>
      <c r="P44" s="284">
        <v>1.8711036427988541E-3</v>
      </c>
      <c r="Q44" s="290">
        <v>9.7334228612400864E-3</v>
      </c>
    </row>
    <row r="45" spans="1:17" x14ac:dyDescent="0.25">
      <c r="A45" s="139">
        <v>2015</v>
      </c>
      <c r="B45" s="291">
        <v>0.25896793597853496</v>
      </c>
      <c r="C45" s="292" t="s">
        <v>4</v>
      </c>
      <c r="D45" s="292">
        <v>0.35888319012751202</v>
      </c>
      <c r="E45" s="292">
        <v>0.47164620811709318</v>
      </c>
      <c r="F45" s="292">
        <v>2.1101144547665068E-2</v>
      </c>
      <c r="G45" s="292" t="s">
        <v>4</v>
      </c>
      <c r="H45" s="292">
        <v>3.0420169834870354E-2</v>
      </c>
      <c r="I45" s="292">
        <v>6.9962093726831417E-2</v>
      </c>
      <c r="J45" s="292">
        <v>3.6850448629772228E-2</v>
      </c>
      <c r="K45" s="292" t="s">
        <v>4</v>
      </c>
      <c r="L45" s="292">
        <v>3.1172096139154108E-2</v>
      </c>
      <c r="M45" s="292">
        <v>2.596841143902618E-2</v>
      </c>
      <c r="N45" s="293">
        <v>1.2528095707684743E-3</v>
      </c>
      <c r="O45" s="294" t="s">
        <v>4</v>
      </c>
      <c r="P45" s="293">
        <v>1.7450047176352877E-3</v>
      </c>
      <c r="Q45" s="294">
        <v>9.296209372683141E-3</v>
      </c>
    </row>
    <row r="46" spans="1:17" s="295" customFormat="1" ht="15" customHeight="1" x14ac:dyDescent="0.25">
      <c r="A46" s="140">
        <v>2016</v>
      </c>
      <c r="B46" s="281">
        <v>0.17508607365702555</v>
      </c>
      <c r="C46" s="283" t="s">
        <v>4</v>
      </c>
      <c r="D46" s="283">
        <v>0.33867961320418721</v>
      </c>
      <c r="E46" s="283">
        <v>0.43199405302786992</v>
      </c>
      <c r="F46" s="283">
        <v>1.534735234444479E-2</v>
      </c>
      <c r="G46" s="283" t="s">
        <v>4</v>
      </c>
      <c r="H46" s="283">
        <v>2.5675297447661369E-2</v>
      </c>
      <c r="I46" s="283">
        <v>5.4392219967271775E-2</v>
      </c>
      <c r="J46" s="283">
        <v>2.8962698365162486E-2</v>
      </c>
      <c r="K46" s="283" t="s">
        <v>4</v>
      </c>
      <c r="L46" s="283">
        <v>2.1993876884975744E-2</v>
      </c>
      <c r="M46" s="283">
        <v>1.9160183306059814E-2</v>
      </c>
      <c r="N46" s="284">
        <v>1.1485375651234665E-3</v>
      </c>
      <c r="O46" s="290" t="s">
        <v>4</v>
      </c>
      <c r="P46" s="284">
        <v>1.6132027068794825E-3</v>
      </c>
      <c r="Q46" s="290">
        <v>8.8392219967271778E-3</v>
      </c>
    </row>
    <row r="47" spans="1:17" s="295" customFormat="1" ht="14.25" customHeight="1" x14ac:dyDescent="0.25">
      <c r="A47" s="141">
        <v>2017</v>
      </c>
      <c r="B47" s="285">
        <v>0.16136202455234183</v>
      </c>
      <c r="C47" s="287" t="s">
        <v>4</v>
      </c>
      <c r="D47" s="287">
        <v>0.25822653773472909</v>
      </c>
      <c r="E47" s="287">
        <v>0.36299801767595669</v>
      </c>
      <c r="F47" s="287">
        <v>1.2782450781481595E-2</v>
      </c>
      <c r="G47" s="287" t="s">
        <v>4</v>
      </c>
      <c r="H47" s="287">
        <v>2.055843248255379E-2</v>
      </c>
      <c r="I47" s="287">
        <v>4.8464073322423924E-2</v>
      </c>
      <c r="J47" s="287">
        <v>1.5320899455054162E-2</v>
      </c>
      <c r="K47" s="287" t="s">
        <v>4</v>
      </c>
      <c r="L47" s="287">
        <v>1.4331292294991915E-2</v>
      </c>
      <c r="M47" s="287">
        <v>1.4053394435353271E-2</v>
      </c>
      <c r="N47" s="288">
        <v>8.495125217078222E-4</v>
      </c>
      <c r="O47" s="289" t="s">
        <v>4</v>
      </c>
      <c r="P47" s="288">
        <v>1.4710675689598275E-3</v>
      </c>
      <c r="Q47" s="289">
        <v>8.3464073322423917E-3</v>
      </c>
    </row>
    <row r="48" spans="1:17" x14ac:dyDescent="0.25">
      <c r="A48" s="296" t="s">
        <v>206</v>
      </c>
      <c r="B48" s="297"/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</row>
  </sheetData>
  <mergeCells count="18">
    <mergeCell ref="O4:O5"/>
    <mergeCell ref="P4:Q4"/>
    <mergeCell ref="G4:G5"/>
    <mergeCell ref="H4:I4"/>
    <mergeCell ref="J4:J5"/>
    <mergeCell ref="K4:K5"/>
    <mergeCell ref="L4:M4"/>
    <mergeCell ref="N4:N5"/>
    <mergeCell ref="A1:Q1"/>
    <mergeCell ref="A3:A5"/>
    <mergeCell ref="B3:E3"/>
    <mergeCell ref="F3:I3"/>
    <mergeCell ref="J3:M3"/>
    <mergeCell ref="N3:Q3"/>
    <mergeCell ref="B4:B5"/>
    <mergeCell ref="C4:C5"/>
    <mergeCell ref="D4:E4"/>
    <mergeCell ref="F4:F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workbookViewId="0">
      <selection activeCell="M114" sqref="M114"/>
    </sheetView>
  </sheetViews>
  <sheetFormatPr defaultRowHeight="15" x14ac:dyDescent="0.25"/>
  <cols>
    <col min="2" max="2" width="14.42578125" bestFit="1" customWidth="1"/>
    <col min="3" max="3" width="8.42578125" customWidth="1"/>
    <col min="4" max="6" width="8.28515625" customWidth="1"/>
    <col min="7" max="7" width="9.28515625" customWidth="1"/>
    <col min="8" max="11" width="8.28515625" customWidth="1"/>
    <col min="12" max="12" width="8.7109375" customWidth="1"/>
    <col min="13" max="13" width="10.28515625" customWidth="1"/>
  </cols>
  <sheetData>
    <row r="1" spans="1:13" x14ac:dyDescent="0.25">
      <c r="A1" s="176" t="s">
        <v>32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x14ac:dyDescent="0.25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" customHeight="1" x14ac:dyDescent="0.25">
      <c r="A3" s="158" t="str">
        <f>[1]L!A3:A4</f>
        <v>Ano</v>
      </c>
      <c r="B3" s="158" t="s">
        <v>19</v>
      </c>
      <c r="C3" s="159" t="s">
        <v>18</v>
      </c>
      <c r="D3" s="159" t="s">
        <v>17</v>
      </c>
      <c r="E3" s="158" t="s">
        <v>16</v>
      </c>
      <c r="F3" s="158"/>
      <c r="G3" s="158"/>
      <c r="H3" s="159" t="s">
        <v>15</v>
      </c>
      <c r="I3" s="159" t="s">
        <v>14</v>
      </c>
      <c r="J3" s="159" t="s">
        <v>12</v>
      </c>
      <c r="K3" s="159" t="s">
        <v>188</v>
      </c>
      <c r="L3" s="179" t="s">
        <v>151</v>
      </c>
      <c r="M3" s="159" t="s">
        <v>152</v>
      </c>
    </row>
    <row r="4" spans="1:13" ht="27" x14ac:dyDescent="0.25">
      <c r="A4" s="158"/>
      <c r="B4" s="158"/>
      <c r="C4" s="159"/>
      <c r="D4" s="159"/>
      <c r="E4" s="118" t="s">
        <v>11</v>
      </c>
      <c r="F4" s="118" t="s">
        <v>10</v>
      </c>
      <c r="G4" s="118" t="s">
        <v>189</v>
      </c>
      <c r="H4" s="159"/>
      <c r="I4" s="159"/>
      <c r="J4" s="159"/>
      <c r="K4" s="159"/>
      <c r="L4" s="179"/>
      <c r="M4" s="159"/>
    </row>
    <row r="5" spans="1:13" x14ac:dyDescent="0.25">
      <c r="A5" s="171" t="str">
        <f>[1]L!A5:A6</f>
        <v>Até 1983</v>
      </c>
      <c r="B5" s="123" t="s">
        <v>6</v>
      </c>
      <c r="C5" s="180" t="s">
        <v>143</v>
      </c>
      <c r="D5" s="4">
        <f>[1]L!D5</f>
        <v>33</v>
      </c>
      <c r="E5" s="4">
        <f>[1]L!E5</f>
        <v>3</v>
      </c>
      <c r="F5" s="4">
        <f>[1]L!F5</f>
        <v>2.5499999999999998</v>
      </c>
      <c r="G5" s="4">
        <f>[1]L!G5</f>
        <v>0.45000000000000018</v>
      </c>
      <c r="H5" s="4">
        <f>[1]L!H5</f>
        <v>1.4</v>
      </c>
      <c r="I5" s="7">
        <f>[1]L!I5</f>
        <v>0.05</v>
      </c>
      <c r="J5" s="7">
        <f>[1]L!J5</f>
        <v>2.3999999999999998E-3</v>
      </c>
      <c r="K5" s="6">
        <f>[1]L!K5</f>
        <v>221.03599149110329</v>
      </c>
      <c r="L5" s="4">
        <f>[1]L!L5</f>
        <v>5.0000000000000001E-3</v>
      </c>
      <c r="M5" s="5">
        <f>[1]L!M5</f>
        <v>7.7</v>
      </c>
    </row>
    <row r="6" spans="1:13" x14ac:dyDescent="0.25">
      <c r="A6" s="178"/>
      <c r="B6" s="114" t="s">
        <v>8</v>
      </c>
      <c r="C6" s="181"/>
      <c r="D6" s="4">
        <f>[1]L!D6</f>
        <v>18</v>
      </c>
      <c r="E6" s="4">
        <f>[1]L!E6</f>
        <v>1.6</v>
      </c>
      <c r="F6" s="4">
        <f>[1]L!F6</f>
        <v>1.36</v>
      </c>
      <c r="G6" s="4">
        <f>[1]L!G6</f>
        <v>0.24</v>
      </c>
      <c r="H6" s="4">
        <f>[1]L!H6</f>
        <v>0.83</v>
      </c>
      <c r="I6" s="7">
        <f>[1]L!I6</f>
        <v>0.16</v>
      </c>
      <c r="J6" s="7" t="str">
        <f>[1]L!J6</f>
        <v>nd</v>
      </c>
      <c r="K6" s="6">
        <f>[1]L!K6</f>
        <v>168.16516600519202</v>
      </c>
      <c r="L6" s="4">
        <f>[1]L!L6</f>
        <v>7.0000000000000001E-3</v>
      </c>
      <c r="M6" s="5">
        <f>[1]L!M6</f>
        <v>7.1</v>
      </c>
    </row>
    <row r="7" spans="1:13" x14ac:dyDescent="0.25">
      <c r="A7" s="171">
        <f>[1]L!A7:A8</f>
        <v>1984</v>
      </c>
      <c r="B7" s="120" t="s">
        <v>6</v>
      </c>
      <c r="C7" s="173" t="s">
        <v>143</v>
      </c>
      <c r="D7" s="19">
        <f>[1]L!D7</f>
        <v>33</v>
      </c>
      <c r="E7" s="19">
        <f>[1]L!E7</f>
        <v>3</v>
      </c>
      <c r="F7" s="19">
        <f>[1]L!F7</f>
        <v>2.5499999999999998</v>
      </c>
      <c r="G7" s="19">
        <f>[1]L!G7</f>
        <v>0.45000000000000018</v>
      </c>
      <c r="H7" s="19">
        <f>[1]L!H7</f>
        <v>1.4</v>
      </c>
      <c r="I7" s="21">
        <f>[1]L!I7</f>
        <v>0.05</v>
      </c>
      <c r="J7" s="21">
        <f>[1]L!J7</f>
        <v>2.3999999999999998E-3</v>
      </c>
      <c r="K7" s="20">
        <f>[1]L!K7</f>
        <v>221.03599149110329</v>
      </c>
      <c r="L7" s="19">
        <f>[1]L!L7</f>
        <v>5.0000000000000001E-3</v>
      </c>
      <c r="M7" s="18">
        <f>[1]L!M7</f>
        <v>7.7</v>
      </c>
    </row>
    <row r="8" spans="1:13" x14ac:dyDescent="0.25">
      <c r="A8" s="178"/>
      <c r="B8" s="115" t="s">
        <v>8</v>
      </c>
      <c r="C8" s="182"/>
      <c r="D8" s="19">
        <f>[1]L!D8</f>
        <v>16.899999999999999</v>
      </c>
      <c r="E8" s="19">
        <f>[1]L!E8</f>
        <v>1.6</v>
      </c>
      <c r="F8" s="19">
        <f>[1]L!F8</f>
        <v>1.36</v>
      </c>
      <c r="G8" s="19">
        <f>[1]L!G8</f>
        <v>0.24</v>
      </c>
      <c r="H8" s="19">
        <f>[1]L!H8</f>
        <v>0.83</v>
      </c>
      <c r="I8" s="21">
        <f>[1]L!I8</f>
        <v>0.18</v>
      </c>
      <c r="J8" s="21" t="str">
        <f>[1]L!J8</f>
        <v>nd</v>
      </c>
      <c r="K8" s="20">
        <f>[1]L!K8</f>
        <v>169.89356468602747</v>
      </c>
      <c r="L8" s="19">
        <f>[1]L!L8</f>
        <v>7.0000000000000001E-3</v>
      </c>
      <c r="M8" s="18">
        <f>[1]L!M8</f>
        <v>7.1</v>
      </c>
    </row>
    <row r="9" spans="1:13" x14ac:dyDescent="0.25">
      <c r="A9" s="171">
        <f>[1]L!A9:A10</f>
        <v>1985</v>
      </c>
      <c r="B9" s="123" t="s">
        <v>6</v>
      </c>
      <c r="C9" s="180" t="s">
        <v>143</v>
      </c>
      <c r="D9" s="4">
        <f>[1]L!D9</f>
        <v>28</v>
      </c>
      <c r="E9" s="4">
        <f>[1]L!E9</f>
        <v>2.4</v>
      </c>
      <c r="F9" s="4">
        <f>[1]L!F9</f>
        <v>2.04</v>
      </c>
      <c r="G9" s="4">
        <f>[1]L!G9</f>
        <v>0.35999999999999988</v>
      </c>
      <c r="H9" s="4">
        <f>[1]L!H9</f>
        <v>1.6</v>
      </c>
      <c r="I9" s="7">
        <f>[1]L!I9</f>
        <v>0.05</v>
      </c>
      <c r="J9" s="7">
        <f>[1]L!J9</f>
        <v>2.3999999999999998E-3</v>
      </c>
      <c r="K9" s="6">
        <f>[1]L!K9</f>
        <v>230.79546382529165</v>
      </c>
      <c r="L9" s="4">
        <f>[1]L!L9</f>
        <v>4.0000000000000001E-3</v>
      </c>
      <c r="M9" s="5">
        <f>[1]L!M9</f>
        <v>7.7</v>
      </c>
    </row>
    <row r="10" spans="1:13" x14ac:dyDescent="0.25">
      <c r="A10" s="178"/>
      <c r="B10" s="123" t="s">
        <v>8</v>
      </c>
      <c r="C10" s="181"/>
      <c r="D10" s="4">
        <f>[1]L!D10</f>
        <v>16.899999999999999</v>
      </c>
      <c r="E10" s="4">
        <f>[1]L!E10</f>
        <v>1.6</v>
      </c>
      <c r="F10" s="4">
        <f>[1]L!F10</f>
        <v>1.36</v>
      </c>
      <c r="G10" s="4">
        <f>[1]L!G10</f>
        <v>0.24</v>
      </c>
      <c r="H10" s="4">
        <f>[1]L!H10</f>
        <v>0.83</v>
      </c>
      <c r="I10" s="7">
        <f>[1]L!I10</f>
        <v>0.18</v>
      </c>
      <c r="J10" s="7" t="str">
        <f>[1]L!J10</f>
        <v>nd</v>
      </c>
      <c r="K10" s="6">
        <f>[1]L!K10</f>
        <v>169.89356468602747</v>
      </c>
      <c r="L10" s="4">
        <f>[1]L!L10</f>
        <v>7.0000000000000001E-3</v>
      </c>
      <c r="M10" s="5">
        <f>[1]L!M10</f>
        <v>7.1</v>
      </c>
    </row>
    <row r="11" spans="1:13" x14ac:dyDescent="0.25">
      <c r="A11" s="171">
        <f>[1]L!A11:A12</f>
        <v>1986</v>
      </c>
      <c r="B11" s="120" t="s">
        <v>6</v>
      </c>
      <c r="C11" s="173" t="s">
        <v>143</v>
      </c>
      <c r="D11" s="19">
        <f>[1]L!D11</f>
        <v>28</v>
      </c>
      <c r="E11" s="19">
        <f>[1]L!E11</f>
        <v>2.4</v>
      </c>
      <c r="F11" s="19">
        <f>[1]L!F11</f>
        <v>2.04</v>
      </c>
      <c r="G11" s="19">
        <f>[1]L!G11</f>
        <v>0.35999999999999988</v>
      </c>
      <c r="H11" s="19">
        <f>[1]L!H11</f>
        <v>1.6</v>
      </c>
      <c r="I11" s="21">
        <f>[1]L!I11</f>
        <v>0.05</v>
      </c>
      <c r="J11" s="21">
        <f>[1]L!J11</f>
        <v>2.3999999999999998E-3</v>
      </c>
      <c r="K11" s="20">
        <f>[1]L!K11</f>
        <v>230.79546382529165</v>
      </c>
      <c r="L11" s="19">
        <f>[1]L!L11</f>
        <v>4.0000000000000001E-3</v>
      </c>
      <c r="M11" s="18">
        <f>[1]L!M11</f>
        <v>7.7</v>
      </c>
    </row>
    <row r="12" spans="1:13" x14ac:dyDescent="0.25">
      <c r="A12" s="178"/>
      <c r="B12" s="120" t="s">
        <v>8</v>
      </c>
      <c r="C12" s="182"/>
      <c r="D12" s="19">
        <f>[1]L!D12</f>
        <v>16</v>
      </c>
      <c r="E12" s="19">
        <f>[1]L!E12</f>
        <v>1.6</v>
      </c>
      <c r="F12" s="19">
        <f>[1]L!F12</f>
        <v>1.36</v>
      </c>
      <c r="G12" s="19">
        <f>[1]L!G12</f>
        <v>0.24</v>
      </c>
      <c r="H12" s="19">
        <f>[1]L!H12</f>
        <v>0.83</v>
      </c>
      <c r="I12" s="21">
        <f>[1]L!I12</f>
        <v>0.11</v>
      </c>
      <c r="J12" s="21">
        <f>[1]L!J12</f>
        <v>0</v>
      </c>
      <c r="K12" s="20">
        <f>[1]L!K12</f>
        <v>171.3077090612565</v>
      </c>
      <c r="L12" s="19">
        <f>[1]L!L12</f>
        <v>7.0000000000000001E-3</v>
      </c>
      <c r="M12" s="18">
        <f>[1]L!M12</f>
        <v>7.1</v>
      </c>
    </row>
    <row r="13" spans="1:13" x14ac:dyDescent="0.25">
      <c r="A13" s="171">
        <f>[1]L!A13:A14</f>
        <v>1987</v>
      </c>
      <c r="B13" s="123" t="s">
        <v>6</v>
      </c>
      <c r="C13" s="180" t="s">
        <v>143</v>
      </c>
      <c r="D13" s="4">
        <f>[1]L!D13</f>
        <v>22</v>
      </c>
      <c r="E13" s="4">
        <f>[1]L!E13</f>
        <v>2</v>
      </c>
      <c r="F13" s="4">
        <f>[1]L!F13</f>
        <v>1.7</v>
      </c>
      <c r="G13" s="4">
        <f>[1]L!G13</f>
        <v>0.30000000000000004</v>
      </c>
      <c r="H13" s="4">
        <f>[1]L!H13</f>
        <v>1.9</v>
      </c>
      <c r="I13" s="7">
        <f>[1]L!I13</f>
        <v>0.04</v>
      </c>
      <c r="J13" s="7">
        <f>[1]L!J13</f>
        <v>2.3999999999999998E-3</v>
      </c>
      <c r="K13" s="6">
        <f>[1]L!K13</f>
        <v>241.4918361228365</v>
      </c>
      <c r="L13" s="4">
        <f>[1]L!L13</f>
        <v>4.0000000000000001E-3</v>
      </c>
      <c r="M13" s="5">
        <f>[1]L!M13</f>
        <v>7.7</v>
      </c>
    </row>
    <row r="14" spans="1:13" x14ac:dyDescent="0.25">
      <c r="A14" s="178"/>
      <c r="B14" s="114" t="s">
        <v>8</v>
      </c>
      <c r="C14" s="181"/>
      <c r="D14" s="4">
        <f>[1]L!D14</f>
        <v>16</v>
      </c>
      <c r="E14" s="4">
        <f>[1]L!E14</f>
        <v>1.6</v>
      </c>
      <c r="F14" s="4">
        <f>[1]L!F14</f>
        <v>1.36</v>
      </c>
      <c r="G14" s="4">
        <f>[1]L!G14</f>
        <v>0.24</v>
      </c>
      <c r="H14" s="4">
        <f>[1]L!H14</f>
        <v>0.83</v>
      </c>
      <c r="I14" s="7">
        <f>[1]L!I14</f>
        <v>0.11</v>
      </c>
      <c r="J14" s="7" t="str">
        <f>[1]L!J14</f>
        <v>nd</v>
      </c>
      <c r="K14" s="6">
        <f>[1]L!K14</f>
        <v>171.3077090612565</v>
      </c>
      <c r="L14" s="4">
        <f>[1]L!L14</f>
        <v>6.0000000000000001E-3</v>
      </c>
      <c r="M14" s="5">
        <f>[1]L!M14</f>
        <v>7.1</v>
      </c>
    </row>
    <row r="15" spans="1:13" x14ac:dyDescent="0.25">
      <c r="A15" s="171">
        <f>[1]L!A15:A16</f>
        <v>1988</v>
      </c>
      <c r="B15" s="120" t="s">
        <v>6</v>
      </c>
      <c r="C15" s="173" t="s">
        <v>143</v>
      </c>
      <c r="D15" s="19">
        <f>[1]L!D15</f>
        <v>22</v>
      </c>
      <c r="E15" s="19">
        <f>[1]L!E15</f>
        <v>2</v>
      </c>
      <c r="F15" s="19">
        <f>[1]L!F15</f>
        <v>1.7</v>
      </c>
      <c r="G15" s="19">
        <f>[1]L!G15</f>
        <v>0.30000000000000004</v>
      </c>
      <c r="H15" s="19">
        <f>[1]L!H15</f>
        <v>1.9</v>
      </c>
      <c r="I15" s="21">
        <f>[1]L!I15</f>
        <v>0.04</v>
      </c>
      <c r="J15" s="21">
        <f>[1]L!J15</f>
        <v>2.3999999999999998E-3</v>
      </c>
      <c r="K15" s="20">
        <f>[1]L!K15</f>
        <v>241.4918361228365</v>
      </c>
      <c r="L15" s="19">
        <f>[1]L!L15</f>
        <v>4.0000000000000001E-3</v>
      </c>
      <c r="M15" s="18">
        <f>[1]L!M15</f>
        <v>7.7</v>
      </c>
    </row>
    <row r="16" spans="1:13" x14ac:dyDescent="0.25">
      <c r="A16" s="178"/>
      <c r="B16" s="115" t="s">
        <v>8</v>
      </c>
      <c r="C16" s="182"/>
      <c r="D16" s="19">
        <f>[1]L!D16</f>
        <v>13.3</v>
      </c>
      <c r="E16" s="19">
        <f>[1]L!E16</f>
        <v>1.7000000000000002</v>
      </c>
      <c r="F16" s="19">
        <f>[1]L!F16</f>
        <v>1.4450000000000001</v>
      </c>
      <c r="G16" s="19">
        <f>[1]L!G16</f>
        <v>0.25500000000000012</v>
      </c>
      <c r="H16" s="19">
        <f>[1]L!H16</f>
        <v>0.83</v>
      </c>
      <c r="I16" s="21">
        <f>[1]L!I16</f>
        <v>0.11</v>
      </c>
      <c r="J16" s="21" t="str">
        <f>[1]L!J16</f>
        <v>nd</v>
      </c>
      <c r="K16" s="20">
        <f>[1]L!K16</f>
        <v>175.23295640460572</v>
      </c>
      <c r="L16" s="19">
        <f>[1]L!L16</f>
        <v>6.0000000000000001E-3</v>
      </c>
      <c r="M16" s="18">
        <f>[1]L!M16</f>
        <v>7.1</v>
      </c>
    </row>
    <row r="17" spans="1:13" x14ac:dyDescent="0.25">
      <c r="A17" s="171">
        <f>[1]L!A17:A18</f>
        <v>1989</v>
      </c>
      <c r="B17" s="123" t="s">
        <v>6</v>
      </c>
      <c r="C17" s="180" t="s">
        <v>143</v>
      </c>
      <c r="D17" s="4">
        <f>[1]L!D17</f>
        <v>18.5</v>
      </c>
      <c r="E17" s="4">
        <f>[1]L!E17</f>
        <v>1.7000000000000002</v>
      </c>
      <c r="F17" s="4">
        <f>[1]L!F17</f>
        <v>1.4450000000000001</v>
      </c>
      <c r="G17" s="4">
        <f>[1]L!G17</f>
        <v>0.25500000000000012</v>
      </c>
      <c r="H17" s="4">
        <f>[1]L!H17</f>
        <v>1.8</v>
      </c>
      <c r="I17" s="7">
        <f>[1]L!I17</f>
        <v>0.04</v>
      </c>
      <c r="J17" s="7">
        <f>[1]L!J17</f>
        <v>2.3999999999999998E-3</v>
      </c>
      <c r="K17" s="6">
        <f>[1]L!K17</f>
        <v>247.94284381796297</v>
      </c>
      <c r="L17" s="4">
        <f>[1]L!L17</f>
        <v>4.0000000000000001E-3</v>
      </c>
      <c r="M17" s="5">
        <f>[1]L!M17</f>
        <v>7.7</v>
      </c>
    </row>
    <row r="18" spans="1:13" x14ac:dyDescent="0.25">
      <c r="A18" s="178"/>
      <c r="B18" s="114" t="s">
        <v>8</v>
      </c>
      <c r="C18" s="181"/>
      <c r="D18" s="4">
        <f>[1]L!D18</f>
        <v>12.8</v>
      </c>
      <c r="E18" s="4">
        <f>[1]L!E18</f>
        <v>1.6</v>
      </c>
      <c r="F18" s="4">
        <f>[1]L!F18</f>
        <v>1.36</v>
      </c>
      <c r="G18" s="4">
        <f>[1]L!G18</f>
        <v>0.24</v>
      </c>
      <c r="H18" s="4">
        <f>[1]L!H18</f>
        <v>0.83</v>
      </c>
      <c r="I18" s="7">
        <f>[1]L!I18</f>
        <v>0.11</v>
      </c>
      <c r="J18" s="7" t="str">
        <f>[1]L!J18</f>
        <v>nd</v>
      </c>
      <c r="K18" s="6">
        <f>[1]L!K18</f>
        <v>176.33577795095971</v>
      </c>
      <c r="L18" s="4">
        <f>[1]L!L18</f>
        <v>6.0000000000000001E-3</v>
      </c>
      <c r="M18" s="5">
        <f>[1]L!M18</f>
        <v>7.1</v>
      </c>
    </row>
    <row r="19" spans="1:13" x14ac:dyDescent="0.25">
      <c r="A19" s="171">
        <f>[1]L!A19:A20</f>
        <v>1990</v>
      </c>
      <c r="B19" s="120" t="s">
        <v>6</v>
      </c>
      <c r="C19" s="173" t="s">
        <v>143</v>
      </c>
      <c r="D19" s="19">
        <f>[1]L!D19</f>
        <v>15.2</v>
      </c>
      <c r="E19" s="19">
        <f>[1]L!E19</f>
        <v>1.6</v>
      </c>
      <c r="F19" s="19">
        <f>[1]L!F19</f>
        <v>1.36</v>
      </c>
      <c r="G19" s="19">
        <f>[1]L!G19</f>
        <v>0.24</v>
      </c>
      <c r="H19" s="19">
        <f>[1]L!H19</f>
        <v>1.6</v>
      </c>
      <c r="I19" s="21">
        <f>[1]L!I19</f>
        <v>0.04</v>
      </c>
      <c r="J19" s="21">
        <f>[1]L!J19</f>
        <v>2.3999999999999998E-3</v>
      </c>
      <c r="K19" s="20">
        <f>[1]L!K19</f>
        <v>253.4452256428072</v>
      </c>
      <c r="L19" s="19">
        <f>[1]L!L19</f>
        <v>4.0000000000000001E-3</v>
      </c>
      <c r="M19" s="18">
        <f>[1]L!M19</f>
        <v>7.7</v>
      </c>
    </row>
    <row r="20" spans="1:13" x14ac:dyDescent="0.25">
      <c r="A20" s="178"/>
      <c r="B20" s="120" t="s">
        <v>8</v>
      </c>
      <c r="C20" s="182"/>
      <c r="D20" s="19">
        <f>[1]L!D20</f>
        <v>10.8</v>
      </c>
      <c r="E20" s="19">
        <f>[1]L!E20</f>
        <v>1.3</v>
      </c>
      <c r="F20" s="19">
        <f>[1]L!F20</f>
        <v>1.105</v>
      </c>
      <c r="G20" s="19">
        <f>[1]L!G20</f>
        <v>0.19500000000000006</v>
      </c>
      <c r="H20" s="19">
        <f>[1]L!H20</f>
        <v>0.83</v>
      </c>
      <c r="I20" s="21">
        <f>[1]L!I20</f>
        <v>0.11</v>
      </c>
      <c r="J20" s="21" t="str">
        <f>[1]L!J20</f>
        <v>nd</v>
      </c>
      <c r="K20" s="20">
        <f>[1]L!K20</f>
        <v>180.42987835403775</v>
      </c>
      <c r="L20" s="19">
        <f>[1]L!L20</f>
        <v>6.0000000000000001E-3</v>
      </c>
      <c r="M20" s="18">
        <f>[1]L!M20</f>
        <v>7.1</v>
      </c>
    </row>
    <row r="21" spans="1:13" x14ac:dyDescent="0.25">
      <c r="A21" s="171">
        <f>[1]L!A21:A22</f>
        <v>1991</v>
      </c>
      <c r="B21" s="123" t="s">
        <v>6</v>
      </c>
      <c r="C21" s="180" t="s">
        <v>143</v>
      </c>
      <c r="D21" s="4">
        <f>[1]L!D21</f>
        <v>13.3</v>
      </c>
      <c r="E21" s="4">
        <f>[1]L!E21</f>
        <v>1.4</v>
      </c>
      <c r="F21" s="4">
        <f>[1]L!F21</f>
        <v>1.19</v>
      </c>
      <c r="G21" s="4">
        <f>[1]L!G21</f>
        <v>0.20999999999999996</v>
      </c>
      <c r="H21" s="4">
        <f>[1]L!H21</f>
        <v>1.4</v>
      </c>
      <c r="I21" s="7">
        <f>[1]L!I21</f>
        <v>0.04</v>
      </c>
      <c r="J21" s="7">
        <f>[1]L!J21</f>
        <v>2.3999999999999998E-3</v>
      </c>
      <c r="K21" s="6">
        <f>[1]L!K21</f>
        <v>257.06501311074419</v>
      </c>
      <c r="L21" s="4">
        <f>[1]L!L21</f>
        <v>4.0000000000000001E-3</v>
      </c>
      <c r="M21" s="5">
        <f>[1]L!M21</f>
        <v>7.7</v>
      </c>
    </row>
    <row r="22" spans="1:13" x14ac:dyDescent="0.25">
      <c r="A22" s="178"/>
      <c r="B22" s="114" t="s">
        <v>8</v>
      </c>
      <c r="C22" s="181"/>
      <c r="D22" s="4">
        <f>[1]L!D22</f>
        <v>8.4</v>
      </c>
      <c r="E22" s="4">
        <f>[1]L!E22</f>
        <v>1.1000000000000001</v>
      </c>
      <c r="F22" s="4">
        <f>[1]L!F22</f>
        <v>0.93500000000000005</v>
      </c>
      <c r="G22" s="4">
        <f>[1]L!G22</f>
        <v>0.16500000000000004</v>
      </c>
      <c r="H22" s="4">
        <f>[1]L!H22</f>
        <v>0.83</v>
      </c>
      <c r="I22" s="7">
        <f>[1]L!I22</f>
        <v>0.11</v>
      </c>
      <c r="J22" s="7" t="str">
        <f>[1]L!J22</f>
        <v>nd</v>
      </c>
      <c r="K22" s="6">
        <f>[1]L!K22</f>
        <v>184.83530158599086</v>
      </c>
      <c r="L22" s="4">
        <f>[1]L!L22</f>
        <v>6.0000000000000001E-3</v>
      </c>
      <c r="M22" s="5">
        <f>[1]L!M22</f>
        <v>7.1</v>
      </c>
    </row>
    <row r="23" spans="1:13" x14ac:dyDescent="0.25">
      <c r="A23" s="171">
        <f>[1]L!A23:A24</f>
        <v>1992</v>
      </c>
      <c r="B23" s="120" t="s">
        <v>6</v>
      </c>
      <c r="C23" s="173" t="s">
        <v>143</v>
      </c>
      <c r="D23" s="19">
        <f>[1]L!D23</f>
        <v>11.5</v>
      </c>
      <c r="E23" s="19">
        <f>[1]L!E23</f>
        <v>1.3</v>
      </c>
      <c r="F23" s="19">
        <f>[1]L!F23</f>
        <v>1.105</v>
      </c>
      <c r="G23" s="19">
        <f>[1]L!G23</f>
        <v>0.19500000000000006</v>
      </c>
      <c r="H23" s="19">
        <f>[1]L!H23</f>
        <v>1.3</v>
      </c>
      <c r="I23" s="21">
        <f>[1]L!I23</f>
        <v>0.04</v>
      </c>
      <c r="J23" s="21">
        <f>[1]L!J23</f>
        <v>2.3999999999999998E-3</v>
      </c>
      <c r="K23" s="20">
        <f>[1]L!K23</f>
        <v>260.21048764354003</v>
      </c>
      <c r="L23" s="19">
        <f>[1]L!L23</f>
        <v>4.0000000000000001E-3</v>
      </c>
      <c r="M23" s="18">
        <f>[1]L!M23</f>
        <v>7.7</v>
      </c>
    </row>
    <row r="24" spans="1:13" x14ac:dyDescent="0.25">
      <c r="A24" s="178"/>
      <c r="B24" s="120" t="s">
        <v>8</v>
      </c>
      <c r="C24" s="182"/>
      <c r="D24" s="19">
        <f>[1]L!D24</f>
        <v>3.6</v>
      </c>
      <c r="E24" s="19">
        <f>[1]L!E24</f>
        <v>0.6</v>
      </c>
      <c r="F24" s="19">
        <f>[1]L!F24</f>
        <v>0.51</v>
      </c>
      <c r="G24" s="19">
        <f>[1]L!G24</f>
        <v>8.9999999999999969E-2</v>
      </c>
      <c r="H24" s="19">
        <f>[1]L!H24</f>
        <v>0.83</v>
      </c>
      <c r="I24" s="21">
        <f>[1]L!I24</f>
        <v>3.5000000000000003E-2</v>
      </c>
      <c r="J24" s="21" t="str">
        <f>[1]L!J24</f>
        <v>nd</v>
      </c>
      <c r="K24" s="20">
        <f>[1]L!K24</f>
        <v>193.96333383223489</v>
      </c>
      <c r="L24" s="19">
        <f>[1]L!L24</f>
        <v>6.0000000000000001E-3</v>
      </c>
      <c r="M24" s="18">
        <f>[1]L!M24</f>
        <v>7.1</v>
      </c>
    </row>
    <row r="25" spans="1:13" x14ac:dyDescent="0.25">
      <c r="A25" s="171">
        <f>[1]L!A25:A26</f>
        <v>1993</v>
      </c>
      <c r="B25" s="123" t="s">
        <v>6</v>
      </c>
      <c r="C25" s="180" t="s">
        <v>143</v>
      </c>
      <c r="D25" s="4">
        <f>[1]L!D25</f>
        <v>9.67</v>
      </c>
      <c r="E25" s="4">
        <f>[1]L!E25</f>
        <v>0.6</v>
      </c>
      <c r="F25" s="4">
        <f>[1]L!F25</f>
        <v>0.51</v>
      </c>
      <c r="G25" s="4">
        <f>[1]L!G25</f>
        <v>8.9999999999999969E-2</v>
      </c>
      <c r="H25" s="4">
        <f>[1]L!H25</f>
        <v>0.6</v>
      </c>
      <c r="I25" s="7">
        <f>[1]L!I25</f>
        <v>1.2999999999999999E-2</v>
      </c>
      <c r="J25" s="7">
        <f>[1]L!J25</f>
        <v>2.3999999999999998E-3</v>
      </c>
      <c r="K25" s="6">
        <f>[1]L!K25</f>
        <v>265.30621501620402</v>
      </c>
      <c r="L25" s="4">
        <f>[1]L!L25</f>
        <v>4.0000000000000001E-3</v>
      </c>
      <c r="M25" s="5">
        <f>[1]L!M25</f>
        <v>7.7</v>
      </c>
    </row>
    <row r="26" spans="1:13" x14ac:dyDescent="0.25">
      <c r="A26" s="178"/>
      <c r="B26" s="114" t="s">
        <v>8</v>
      </c>
      <c r="C26" s="181"/>
      <c r="D26" s="4">
        <f>[1]L!D26</f>
        <v>4.2</v>
      </c>
      <c r="E26" s="4">
        <f>[1]L!E26</f>
        <v>0.7</v>
      </c>
      <c r="F26" s="4">
        <f>[1]L!F26</f>
        <v>0.59499999999999997</v>
      </c>
      <c r="G26" s="4">
        <f>[1]L!G26</f>
        <v>0.10499999999999998</v>
      </c>
      <c r="H26" s="4">
        <f>[1]L!H26</f>
        <v>0.83</v>
      </c>
      <c r="I26" s="7">
        <f>[1]L!I26</f>
        <v>0.04</v>
      </c>
      <c r="J26" s="7" t="str">
        <f>[1]L!J26</f>
        <v>nd</v>
      </c>
      <c r="K26" s="6">
        <f>[1]L!K26</f>
        <v>192.70338513307769</v>
      </c>
      <c r="L26" s="4">
        <f>[1]L!L26</f>
        <v>6.0000000000000001E-3</v>
      </c>
      <c r="M26" s="5">
        <f>[1]L!M26</f>
        <v>7.1</v>
      </c>
    </row>
    <row r="27" spans="1:13" x14ac:dyDescent="0.25">
      <c r="A27" s="171">
        <v>1994</v>
      </c>
      <c r="B27" s="120" t="s">
        <v>6</v>
      </c>
      <c r="C27" s="173" t="s">
        <v>143</v>
      </c>
      <c r="D27" s="19">
        <f>[1]L!D27</f>
        <v>9.67</v>
      </c>
      <c r="E27" s="19">
        <f>[1]L!E27</f>
        <v>0.6</v>
      </c>
      <c r="F27" s="19">
        <f>[1]L!F27</f>
        <v>0.51</v>
      </c>
      <c r="G27" s="19">
        <f>[1]L!G27</f>
        <v>8.9999999999999969E-2</v>
      </c>
      <c r="H27" s="19">
        <f>[1]L!H27</f>
        <v>0.8</v>
      </c>
      <c r="I27" s="21">
        <f>[1]L!I27</f>
        <v>2.1999999999999999E-2</v>
      </c>
      <c r="J27" s="21">
        <f>[1]L!J27</f>
        <v>2.3999999999999998E-3</v>
      </c>
      <c r="K27" s="20">
        <f>[1]L!K27</f>
        <v>265.30621501620402</v>
      </c>
      <c r="L27" s="19">
        <f>[1]L!L27</f>
        <v>2.1999999999999999E-2</v>
      </c>
      <c r="M27" s="18">
        <f>[1]L!M27</f>
        <v>7.7</v>
      </c>
    </row>
    <row r="28" spans="1:13" x14ac:dyDescent="0.25">
      <c r="A28" s="178"/>
      <c r="B28" s="120" t="s">
        <v>8</v>
      </c>
      <c r="C28" s="182"/>
      <c r="D28" s="19">
        <f>[1]L!D28</f>
        <v>4.5999999999999996</v>
      </c>
      <c r="E28" s="19">
        <f>[1]L!E28</f>
        <v>0.6047058823529412</v>
      </c>
      <c r="F28" s="19">
        <f>[1]L!F28</f>
        <v>0.51400000000000001</v>
      </c>
      <c r="G28" s="19">
        <f>[1]L!G28</f>
        <v>9.0705882352941192E-2</v>
      </c>
      <c r="H28" s="19">
        <f>[1]L!H28</f>
        <v>0.83</v>
      </c>
      <c r="I28" s="21">
        <f>[1]L!I28</f>
        <v>4.2000000000000003E-2</v>
      </c>
      <c r="J28" s="21" t="str">
        <f>[1]L!J28</f>
        <v>nd</v>
      </c>
      <c r="K28" s="20">
        <f>[1]L!K28</f>
        <v>192.37713591444557</v>
      </c>
      <c r="L28" s="19">
        <f>[1]L!L28</f>
        <v>6.0000000000000001E-3</v>
      </c>
      <c r="M28" s="18">
        <f>[1]L!M28</f>
        <v>7.1</v>
      </c>
    </row>
    <row r="29" spans="1:13" x14ac:dyDescent="0.25">
      <c r="A29" s="171">
        <v>1995</v>
      </c>
      <c r="B29" s="123" t="s">
        <v>6</v>
      </c>
      <c r="C29" s="180" t="s">
        <v>143</v>
      </c>
      <c r="D29" s="4">
        <f>[1]L!D29</f>
        <v>9.67</v>
      </c>
      <c r="E29" s="4">
        <f>[1]L!E29</f>
        <v>0.53058823529411769</v>
      </c>
      <c r="F29" s="4">
        <f>[1]L!F29</f>
        <v>0.45100000000000001</v>
      </c>
      <c r="G29" s="4">
        <f>[1]L!G29</f>
        <v>7.9588235294117682E-2</v>
      </c>
      <c r="H29" s="4">
        <f>[1]L!H29</f>
        <v>0.7</v>
      </c>
      <c r="I29" s="7">
        <f>[1]L!I29</f>
        <v>3.5999999999999997E-2</v>
      </c>
      <c r="J29" s="7">
        <f>[1]L!J29</f>
        <v>2.3999999999999998E-3</v>
      </c>
      <c r="K29" s="6">
        <f>[1]L!K29</f>
        <v>265.52637926512091</v>
      </c>
      <c r="L29" s="4">
        <f>[1]L!L29</f>
        <v>2.1999999999999999E-2</v>
      </c>
      <c r="M29" s="5">
        <f>[1]L!M29</f>
        <v>7.7</v>
      </c>
    </row>
    <row r="30" spans="1:13" x14ac:dyDescent="0.25">
      <c r="A30" s="178"/>
      <c r="B30" s="114" t="s">
        <v>8</v>
      </c>
      <c r="C30" s="181"/>
      <c r="D30" s="4">
        <f>[1]L!D30</f>
        <v>4.5999999999999996</v>
      </c>
      <c r="E30" s="4">
        <f>[1]L!E30</f>
        <v>0.6047058823529412</v>
      </c>
      <c r="F30" s="4">
        <f>[1]L!F30</f>
        <v>0.51400000000000001</v>
      </c>
      <c r="G30" s="4">
        <f>[1]L!G30</f>
        <v>9.0705882352941192E-2</v>
      </c>
      <c r="H30" s="4">
        <f>[1]L!H30</f>
        <v>0.83</v>
      </c>
      <c r="I30" s="7">
        <f>[1]L!I30</f>
        <v>4.2000000000000003E-2</v>
      </c>
      <c r="J30" s="7" t="str">
        <f>[1]L!J30</f>
        <v>nd</v>
      </c>
      <c r="K30" s="6">
        <f>[1]L!K30</f>
        <v>192.37713591444557</v>
      </c>
      <c r="L30" s="4">
        <f>[1]L!L30</f>
        <v>1.7000000000000001E-2</v>
      </c>
      <c r="M30" s="5">
        <f>[1]L!M30</f>
        <v>7.1</v>
      </c>
    </row>
    <row r="31" spans="1:13" x14ac:dyDescent="0.25">
      <c r="A31" s="171">
        <v>1996</v>
      </c>
      <c r="B31" s="120" t="s">
        <v>6</v>
      </c>
      <c r="C31" s="173" t="s">
        <v>23</v>
      </c>
      <c r="D31" s="19">
        <f>[1]L!D31</f>
        <v>9.6679999999999993</v>
      </c>
      <c r="E31" s="19">
        <f>[1]L!E31</f>
        <v>1.004</v>
      </c>
      <c r="F31" s="19">
        <f>[1]L!F31</f>
        <v>0.75400400000000001</v>
      </c>
      <c r="G31" s="19">
        <f>[1]L!G31</f>
        <v>0.249996</v>
      </c>
      <c r="H31" s="19">
        <f>[1]L!H31</f>
        <v>0.88200000000000001</v>
      </c>
      <c r="I31" s="21">
        <f>[1]L!I31</f>
        <v>8.0999999999999996E-3</v>
      </c>
      <c r="J31" s="21">
        <f>[1]L!J31</f>
        <v>2.3999999999999998E-3</v>
      </c>
      <c r="K31" s="20">
        <f>[1]L!K31</f>
        <v>274</v>
      </c>
      <c r="L31" s="19">
        <f>[1]L!L31</f>
        <v>2.1999999999999999E-2</v>
      </c>
      <c r="M31" s="18">
        <f>[1]L!M31</f>
        <v>7.4</v>
      </c>
    </row>
    <row r="32" spans="1:13" x14ac:dyDescent="0.25">
      <c r="A32" s="178"/>
      <c r="B32" s="115" t="s">
        <v>8</v>
      </c>
      <c r="C32" s="182"/>
      <c r="D32" s="19">
        <f>[1]L!D32</f>
        <v>2.786</v>
      </c>
      <c r="E32" s="19">
        <f>[1]L!E32</f>
        <v>0.62</v>
      </c>
      <c r="F32" s="19">
        <f>[1]L!F32</f>
        <v>0.45507999999999998</v>
      </c>
      <c r="G32" s="19">
        <f>[1]L!G32</f>
        <v>0.16492000000000001</v>
      </c>
      <c r="H32" s="19">
        <f>[1]L!H32</f>
        <v>0.82799999999999996</v>
      </c>
      <c r="I32" s="21">
        <f>[1]L!I32</f>
        <v>2.01E-2</v>
      </c>
      <c r="J32" s="21" t="str">
        <f>[1]L!J32</f>
        <v>nd</v>
      </c>
      <c r="K32" s="20">
        <f>[1]L!K32</f>
        <v>246</v>
      </c>
      <c r="L32" s="19">
        <f>[1]L!L32</f>
        <v>1.7000000000000001E-2</v>
      </c>
      <c r="M32" s="18">
        <f>[1]L!M32</f>
        <v>5.8</v>
      </c>
    </row>
    <row r="33" spans="1:13" x14ac:dyDescent="0.25">
      <c r="A33" s="171">
        <v>1997</v>
      </c>
      <c r="B33" s="123" t="s">
        <v>6</v>
      </c>
      <c r="C33" s="180" t="s">
        <v>22</v>
      </c>
      <c r="D33" s="4">
        <f>[1]L!D33</f>
        <v>6.6050000000000004</v>
      </c>
      <c r="E33" s="4">
        <f>[1]L!E33</f>
        <v>0.72699999999999998</v>
      </c>
      <c r="F33" s="4">
        <f>[1]L!F33</f>
        <v>0.54597699999999993</v>
      </c>
      <c r="G33" s="4">
        <f>[1]L!G33</f>
        <v>0.18102299999999999</v>
      </c>
      <c r="H33" s="4">
        <f>[1]L!H33</f>
        <v>0.58399999999999996</v>
      </c>
      <c r="I33" s="7">
        <f>[1]L!I33</f>
        <v>6.1999999999999998E-3</v>
      </c>
      <c r="J33" s="7">
        <f>[1]L!J33</f>
        <v>1.1000000000000001E-3</v>
      </c>
      <c r="K33" s="6">
        <f>[1]L!K33</f>
        <v>276</v>
      </c>
      <c r="L33" s="4">
        <f>[1]L!L33</f>
        <v>2.1999999999999999E-2</v>
      </c>
      <c r="M33" s="5">
        <f>[1]L!M33</f>
        <v>7.5</v>
      </c>
    </row>
    <row r="34" spans="1:13" x14ac:dyDescent="0.25">
      <c r="A34" s="178"/>
      <c r="B34" s="114" t="s">
        <v>8</v>
      </c>
      <c r="C34" s="181"/>
      <c r="D34" s="4">
        <f>[1]L!D34</f>
        <v>3.2810000000000001</v>
      </c>
      <c r="E34" s="4">
        <f>[1]L!E34</f>
        <v>0.65</v>
      </c>
      <c r="F34" s="4">
        <f>[1]L!F34</f>
        <v>0.47709999999999997</v>
      </c>
      <c r="G34" s="4">
        <f>[1]L!G34</f>
        <v>0.17290000000000003</v>
      </c>
      <c r="H34" s="4">
        <f>[1]L!H34</f>
        <v>0.76700000000000002</v>
      </c>
      <c r="I34" s="7">
        <f>[1]L!I34</f>
        <v>2.07E-2</v>
      </c>
      <c r="J34" s="7" t="str">
        <f>[1]L!J34</f>
        <v>nd</v>
      </c>
      <c r="K34" s="6">
        <f>[1]L!K34</f>
        <v>246</v>
      </c>
      <c r="L34" s="4">
        <f>[1]L!L34</f>
        <v>1.7000000000000001E-2</v>
      </c>
      <c r="M34" s="5">
        <f>[1]L!M34</f>
        <v>5.7</v>
      </c>
    </row>
    <row r="35" spans="1:13" x14ac:dyDescent="0.25">
      <c r="A35" s="171">
        <v>1998</v>
      </c>
      <c r="B35" s="120" t="s">
        <v>6</v>
      </c>
      <c r="C35" s="173" t="s">
        <v>21</v>
      </c>
      <c r="D35" s="19">
        <f>[1]L!D35</f>
        <v>0.64300000000000002</v>
      </c>
      <c r="E35" s="19">
        <f>[1]L!E35</f>
        <v>0.11899999999999999</v>
      </c>
      <c r="F35" s="19">
        <f>[1]L!F35</f>
        <v>8.9369000000000004E-2</v>
      </c>
      <c r="G35" s="19">
        <f>[1]L!G35</f>
        <v>2.9630999999999998E-2</v>
      </c>
      <c r="H35" s="19">
        <f>[1]L!H35</f>
        <v>0.17199999999999999</v>
      </c>
      <c r="I35" s="21">
        <f>[1]L!I35</f>
        <v>3.3999999999999998E-3</v>
      </c>
      <c r="J35" s="21">
        <f>[1]L!J35</f>
        <v>1.1000000000000001E-3</v>
      </c>
      <c r="K35" s="20">
        <f>[1]L!K35</f>
        <v>284</v>
      </c>
      <c r="L35" s="19">
        <f>[1]L!L35</f>
        <v>2.1999999999999999E-2</v>
      </c>
      <c r="M35" s="18">
        <f>[1]L!M35</f>
        <v>7.6</v>
      </c>
    </row>
    <row r="36" spans="1:13" x14ac:dyDescent="0.25">
      <c r="A36" s="178"/>
      <c r="B36" s="120" t="s">
        <v>8</v>
      </c>
      <c r="C36" s="182"/>
      <c r="D36" s="19">
        <f>[1]L!D36</f>
        <v>2.5339999999999998</v>
      </c>
      <c r="E36" s="19">
        <f>[1]L!E36</f>
        <v>0.58199999999999996</v>
      </c>
      <c r="F36" s="19">
        <f>[1]L!F36</f>
        <v>0.42718799999999996</v>
      </c>
      <c r="G36" s="19">
        <f>[1]L!G36</f>
        <v>0.15481200000000001</v>
      </c>
      <c r="H36" s="19">
        <f>[1]L!H36</f>
        <v>0.83399999999999996</v>
      </c>
      <c r="I36" s="21">
        <f>[1]L!I36</f>
        <v>1.9400000000000001E-2</v>
      </c>
      <c r="J36" s="21" t="str">
        <f>[1]L!J36</f>
        <v>nd</v>
      </c>
      <c r="K36" s="20">
        <f>[1]L!K36</f>
        <v>263</v>
      </c>
      <c r="L36" s="19">
        <f>[1]L!L36</f>
        <v>1.7000000000000001E-2</v>
      </c>
      <c r="M36" s="18">
        <f>[1]L!M36</f>
        <v>5.4</v>
      </c>
    </row>
    <row r="37" spans="1:13" x14ac:dyDescent="0.25">
      <c r="A37" s="171">
        <v>1999</v>
      </c>
      <c r="B37" s="123" t="s">
        <v>6</v>
      </c>
      <c r="C37" s="180" t="s">
        <v>21</v>
      </c>
      <c r="D37" s="4">
        <f>[1]L!D37</f>
        <v>0.61399999999999999</v>
      </c>
      <c r="E37" s="4">
        <f>[1]L!E37</f>
        <v>0.104</v>
      </c>
      <c r="F37" s="4">
        <f>[1]L!F37</f>
        <v>7.8103999999999993E-2</v>
      </c>
      <c r="G37" s="4">
        <f>[1]L!G37</f>
        <v>2.5895999999999999E-2</v>
      </c>
      <c r="H37" s="4">
        <f>[1]L!H37</f>
        <v>0.187</v>
      </c>
      <c r="I37" s="7">
        <f>[1]L!I37</f>
        <v>4.1999999999999997E-3</v>
      </c>
      <c r="J37" s="7">
        <f>[1]L!J37</f>
        <v>1.1000000000000001E-3</v>
      </c>
      <c r="K37" s="6">
        <f>[1]L!K37</f>
        <v>276</v>
      </c>
      <c r="L37" s="4">
        <f>[1]L!L37</f>
        <v>2.1999999999999999E-2</v>
      </c>
      <c r="M37" s="5">
        <f>[1]L!M37</f>
        <v>7.8</v>
      </c>
    </row>
    <row r="38" spans="1:13" x14ac:dyDescent="0.25">
      <c r="A38" s="178"/>
      <c r="B38" s="114" t="s">
        <v>8</v>
      </c>
      <c r="C38" s="181"/>
      <c r="D38" s="4">
        <f>[1]L!D38</f>
        <v>2.5470000000000002</v>
      </c>
      <c r="E38" s="4">
        <f>[1]L!E38</f>
        <v>0.58699999999999997</v>
      </c>
      <c r="F38" s="4">
        <f>[1]L!F38</f>
        <v>0.43085799999999996</v>
      </c>
      <c r="G38" s="4">
        <f>[1]L!G38</f>
        <v>0.156142</v>
      </c>
      <c r="H38" s="4">
        <f>[1]L!H38</f>
        <v>0.82799999999999996</v>
      </c>
      <c r="I38" s="7">
        <f>[1]L!I38</f>
        <v>1.9400000000000001E-2</v>
      </c>
      <c r="J38" s="7" t="str">
        <f>[1]L!J38</f>
        <v>nd</v>
      </c>
      <c r="K38" s="6">
        <f>[1]L!K38</f>
        <v>267</v>
      </c>
      <c r="L38" s="4">
        <f>[1]L!L38</f>
        <v>1.7000000000000001E-2</v>
      </c>
      <c r="M38" s="5">
        <f>[1]L!M38</f>
        <v>5.3</v>
      </c>
    </row>
    <row r="39" spans="1:13" x14ac:dyDescent="0.25">
      <c r="A39" s="171">
        <v>2000</v>
      </c>
      <c r="B39" s="120" t="s">
        <v>6</v>
      </c>
      <c r="C39" s="173" t="s">
        <v>21</v>
      </c>
      <c r="D39" s="19">
        <f>[1]L!D39</f>
        <v>0.68899999999999995</v>
      </c>
      <c r="E39" s="19">
        <f>[1]L!E39</f>
        <v>9.6000000000000002E-2</v>
      </c>
      <c r="F39" s="19">
        <f>[1]L!F39</f>
        <v>7.2095999999999993E-2</v>
      </c>
      <c r="G39" s="19">
        <f>[1]L!G39</f>
        <v>2.3904000000000002E-2</v>
      </c>
      <c r="H39" s="19">
        <f>[1]L!H39</f>
        <v>0.20799999999999999</v>
      </c>
      <c r="I39" s="21">
        <f>[1]L!I39</f>
        <v>4.3E-3</v>
      </c>
      <c r="J39" s="21">
        <f>[1]L!J39</f>
        <v>1.1000000000000001E-3</v>
      </c>
      <c r="K39" s="20">
        <f>[1]L!K39</f>
        <v>278</v>
      </c>
      <c r="L39" s="19">
        <f>[1]L!L39</f>
        <v>2.1999999999999999E-2</v>
      </c>
      <c r="M39" s="18">
        <f>[1]L!M39</f>
        <v>7.8</v>
      </c>
    </row>
    <row r="40" spans="1:13" x14ac:dyDescent="0.25">
      <c r="A40" s="178"/>
      <c r="B40" s="120" t="s">
        <v>8</v>
      </c>
      <c r="C40" s="182"/>
      <c r="D40" s="19">
        <f>[1]L!D40</f>
        <v>0.63</v>
      </c>
      <c r="E40" s="19">
        <f>[1]L!E40</f>
        <v>0.18</v>
      </c>
      <c r="F40" s="19">
        <f>[1]L!F40</f>
        <v>0.13</v>
      </c>
      <c r="G40" s="19">
        <f>[1]L!G40</f>
        <v>0.05</v>
      </c>
      <c r="H40" s="19">
        <f>[1]L!H40</f>
        <v>0.21</v>
      </c>
      <c r="I40" s="21">
        <f>[1]L!I40</f>
        <v>1.4E-2</v>
      </c>
      <c r="J40" s="21" t="str">
        <f>[1]L!J40</f>
        <v>nd</v>
      </c>
      <c r="K40" s="20">
        <f>[1]L!K40</f>
        <v>278</v>
      </c>
      <c r="L40" s="19">
        <f>[1]L!L40</f>
        <v>1.7000000000000001E-2</v>
      </c>
      <c r="M40" s="18">
        <f>[1]L!M40</f>
        <v>5.2</v>
      </c>
    </row>
    <row r="41" spans="1:13" x14ac:dyDescent="0.25">
      <c r="A41" s="171">
        <v>2001</v>
      </c>
      <c r="B41" s="123" t="s">
        <v>6</v>
      </c>
      <c r="C41" s="180" t="s">
        <v>21</v>
      </c>
      <c r="D41" s="4">
        <f>[1]L!D41</f>
        <v>0.95599999999999996</v>
      </c>
      <c r="E41" s="4">
        <f>[1]L!E41</f>
        <v>0.126</v>
      </c>
      <c r="F41" s="4">
        <f>[1]L!F41</f>
        <v>9.4626000000000002E-2</v>
      </c>
      <c r="G41" s="4">
        <f>[1]L!G41</f>
        <v>3.1373999999999999E-2</v>
      </c>
      <c r="H41" s="4">
        <f>[1]L!H41</f>
        <v>0.246</v>
      </c>
      <c r="I41" s="7">
        <f>[1]L!I41</f>
        <v>3.5000000000000001E-3</v>
      </c>
      <c r="J41" s="7">
        <f>[1]L!J41</f>
        <v>1.1000000000000001E-3</v>
      </c>
      <c r="K41" s="6">
        <f>[1]L!K41</f>
        <v>278</v>
      </c>
      <c r="L41" s="4">
        <f>[1]L!L41</f>
        <v>2.1999999999999999E-2</v>
      </c>
      <c r="M41" s="5">
        <f>[1]L!M41</f>
        <v>7.8</v>
      </c>
    </row>
    <row r="42" spans="1:13" x14ac:dyDescent="0.25">
      <c r="A42" s="178"/>
      <c r="B42" s="114" t="s">
        <v>8</v>
      </c>
      <c r="C42" s="181"/>
      <c r="D42" s="4">
        <f>[1]L!D42</f>
        <v>0.66</v>
      </c>
      <c r="E42" s="4">
        <f>[1]L!E42</f>
        <v>0.15</v>
      </c>
      <c r="F42" s="4">
        <f>[1]L!F42</f>
        <v>0.11</v>
      </c>
      <c r="G42" s="4">
        <f>[1]L!G42</f>
        <v>0.04</v>
      </c>
      <c r="H42" s="4">
        <f>[1]L!H42</f>
        <v>0.08</v>
      </c>
      <c r="I42" s="7">
        <f>[1]L!I42</f>
        <v>1.7000000000000001E-2</v>
      </c>
      <c r="J42" s="7" t="str">
        <f>[1]L!J42</f>
        <v>nd</v>
      </c>
      <c r="K42" s="6">
        <f>[1]L!K42</f>
        <v>278</v>
      </c>
      <c r="L42" s="4">
        <f>[1]L!L42</f>
        <v>1.7000000000000001E-2</v>
      </c>
      <c r="M42" s="5">
        <f>[1]L!M42</f>
        <v>5.2</v>
      </c>
    </row>
    <row r="43" spans="1:13" x14ac:dyDescent="0.25">
      <c r="A43" s="171">
        <v>2002</v>
      </c>
      <c r="B43" s="120" t="s">
        <v>6</v>
      </c>
      <c r="C43" s="173" t="s">
        <v>21</v>
      </c>
      <c r="D43" s="19">
        <f>[1]L!D43</f>
        <v>0.81399999999999995</v>
      </c>
      <c r="E43" s="19">
        <f>[1]L!E43</f>
        <v>0.114</v>
      </c>
      <c r="F43" s="19">
        <f>[1]L!F43</f>
        <v>8.5613999999999996E-2</v>
      </c>
      <c r="G43" s="19">
        <f>[1]L!G43</f>
        <v>2.8386000000000002E-2</v>
      </c>
      <c r="H43" s="19">
        <f>[1]L!H43</f>
        <v>0.14899999999999999</v>
      </c>
      <c r="I43" s="21">
        <f>[1]L!I43</f>
        <v>4.0000000000000001E-3</v>
      </c>
      <c r="J43" s="21">
        <f>[1]L!J43</f>
        <v>1.1000000000000001E-3</v>
      </c>
      <c r="K43" s="20">
        <f>[1]L!K43</f>
        <v>285</v>
      </c>
      <c r="L43" s="19">
        <f>[1]L!L43</f>
        <v>2.1999999999999999E-2</v>
      </c>
      <c r="M43" s="18">
        <f>[1]L!M43</f>
        <v>7.6</v>
      </c>
    </row>
    <row r="44" spans="1:13" x14ac:dyDescent="0.25">
      <c r="A44" s="178"/>
      <c r="B44" s="115" t="s">
        <v>8</v>
      </c>
      <c r="C44" s="182"/>
      <c r="D44" s="19">
        <f>[1]L!D44</f>
        <v>0.83</v>
      </c>
      <c r="E44" s="19">
        <f>[1]L!E44</f>
        <v>0.22</v>
      </c>
      <c r="F44" s="19">
        <f>[1]L!F44</f>
        <v>0.16148000000000001</v>
      </c>
      <c r="G44" s="19">
        <f>[1]L!G44</f>
        <v>5.8520000000000003E-2</v>
      </c>
      <c r="H44" s="19">
        <f>[1]L!H44</f>
        <v>0.28199999999999997</v>
      </c>
      <c r="I44" s="21">
        <f>[1]L!I44</f>
        <v>1.95E-2</v>
      </c>
      <c r="J44" s="21" t="str">
        <f>[1]L!J44</f>
        <v>nd</v>
      </c>
      <c r="K44" s="20">
        <f>[1]L!K44</f>
        <v>254</v>
      </c>
      <c r="L44" s="19">
        <f>[1]L!L44</f>
        <v>1.7000000000000001E-2</v>
      </c>
      <c r="M44" s="18">
        <f>[1]L!M44</f>
        <v>5.7</v>
      </c>
    </row>
    <row r="45" spans="1:13" x14ac:dyDescent="0.25">
      <c r="A45" s="171">
        <v>2003</v>
      </c>
      <c r="B45" s="123" t="s">
        <v>6</v>
      </c>
      <c r="C45" s="149" t="s">
        <v>21</v>
      </c>
      <c r="D45" s="4">
        <f>[1]L!D45</f>
        <v>0.91600000000000004</v>
      </c>
      <c r="E45" s="4">
        <f>[1]L!E45</f>
        <v>0.111</v>
      </c>
      <c r="F45" s="4">
        <f>[1]L!F45</f>
        <v>8.3361000000000005E-2</v>
      </c>
      <c r="G45" s="4">
        <f>[1]L!G45</f>
        <v>2.7639E-2</v>
      </c>
      <c r="H45" s="4">
        <f>[1]L!H45</f>
        <v>0.14299999999999999</v>
      </c>
      <c r="I45" s="7">
        <f>[1]L!I45</f>
        <v>3.3999999999999998E-3</v>
      </c>
      <c r="J45" s="7">
        <f>[1]L!J45</f>
        <v>1.1000000000000001E-3</v>
      </c>
      <c r="K45" s="6">
        <f>[1]L!K45</f>
        <v>284</v>
      </c>
      <c r="L45" s="4">
        <f>[1]L!L45</f>
        <v>2.1000000000000001E-2</v>
      </c>
      <c r="M45" s="5">
        <f>[1]L!M45</f>
        <v>7.6</v>
      </c>
    </row>
    <row r="46" spans="1:13" x14ac:dyDescent="0.25">
      <c r="A46" s="172"/>
      <c r="B46" s="123" t="s">
        <v>8</v>
      </c>
      <c r="C46" s="150"/>
      <c r="D46" s="4">
        <f>[1]L!D46</f>
        <v>0.77</v>
      </c>
      <c r="E46" s="4">
        <f>[1]L!E46</f>
        <v>0.16</v>
      </c>
      <c r="F46" s="4">
        <f>[1]L!F46</f>
        <v>0.12</v>
      </c>
      <c r="G46" s="4">
        <f>[1]L!G46</f>
        <v>0.04</v>
      </c>
      <c r="H46" s="4">
        <f>[1]L!H46</f>
        <v>0.09</v>
      </c>
      <c r="I46" s="7">
        <f>[1]L!I46</f>
        <v>1.9E-2</v>
      </c>
      <c r="J46" s="7" t="str">
        <f>[1]L!J46</f>
        <v>nd</v>
      </c>
      <c r="K46" s="6">
        <f>[1]L!K46</f>
        <v>249.30253328447534</v>
      </c>
      <c r="L46" s="4">
        <f>[1]L!L46</f>
        <v>1.7000000000000001E-2</v>
      </c>
      <c r="M46" s="5">
        <f>[1]L!M46</f>
        <v>5.7</v>
      </c>
    </row>
    <row r="47" spans="1:13" x14ac:dyDescent="0.25">
      <c r="A47" s="172"/>
      <c r="B47" s="123" t="s">
        <v>190</v>
      </c>
      <c r="C47" s="150"/>
      <c r="D47" s="4">
        <f>[1]L!D47</f>
        <v>0.5</v>
      </c>
      <c r="E47" s="4">
        <f>[1]L!E47</f>
        <v>0.05</v>
      </c>
      <c r="F47" s="4">
        <f>[1]L!F47</f>
        <v>0.04</v>
      </c>
      <c r="G47" s="4">
        <f>[1]L!G47</f>
        <v>0.01</v>
      </c>
      <c r="H47" s="4">
        <f>[1]L!H47</f>
        <v>0.04</v>
      </c>
      <c r="I47" s="7">
        <f>[1]L!I47</f>
        <v>4.0000000000000001E-3</v>
      </c>
      <c r="J47" s="7">
        <f>[1]L!J47</f>
        <v>1.1000000000000001E-3</v>
      </c>
      <c r="K47" s="6">
        <f>[1]L!K47</f>
        <v>210.17296993457541</v>
      </c>
      <c r="L47" s="4">
        <f>[1]L!L47</f>
        <v>2.3E-2</v>
      </c>
      <c r="M47" s="5">
        <f>[1]L!M47</f>
        <v>10.3</v>
      </c>
    </row>
    <row r="48" spans="1:13" x14ac:dyDescent="0.25">
      <c r="A48" s="178"/>
      <c r="B48" s="123" t="s">
        <v>185</v>
      </c>
      <c r="C48" s="167"/>
      <c r="D48" s="4">
        <f>[1]L!D48</f>
        <v>0.51</v>
      </c>
      <c r="E48" s="4">
        <f>[1]L!E48</f>
        <v>0.15</v>
      </c>
      <c r="F48" s="4">
        <f>[1]L!F48</f>
        <v>0.11</v>
      </c>
      <c r="G48" s="4">
        <f>[1]L!G48</f>
        <v>0.04</v>
      </c>
      <c r="H48" s="4">
        <f>[1]L!H48</f>
        <v>0.14000000000000001</v>
      </c>
      <c r="I48" s="7">
        <f>[1]L!I48</f>
        <v>0.02</v>
      </c>
      <c r="J48" s="7" t="str">
        <f>[1]L!J48</f>
        <v>nd</v>
      </c>
      <c r="K48" s="6">
        <f>[1]L!K48</f>
        <v>206.08714600559739</v>
      </c>
      <c r="L48" s="4">
        <f>[1]L!L48</f>
        <v>1.7000000000000001E-2</v>
      </c>
      <c r="M48" s="5">
        <f>[1]L!M48</f>
        <v>6.9</v>
      </c>
    </row>
    <row r="49" spans="1:13" x14ac:dyDescent="0.25">
      <c r="A49" s="171">
        <v>2004</v>
      </c>
      <c r="B49" s="115" t="s">
        <v>6</v>
      </c>
      <c r="C49" s="173" t="s">
        <v>21</v>
      </c>
      <c r="D49" s="19">
        <f>[1]L!D49</f>
        <v>0.92600000000000005</v>
      </c>
      <c r="E49" s="19">
        <f>[1]L!E49</f>
        <v>0.122</v>
      </c>
      <c r="F49" s="19">
        <f>[1]L!F49</f>
        <v>9.1621999999999995E-2</v>
      </c>
      <c r="G49" s="19">
        <f>[1]L!G49</f>
        <v>3.0377999999999999E-2</v>
      </c>
      <c r="H49" s="19">
        <f>[1]L!H49</f>
        <v>0.13400000000000001</v>
      </c>
      <c r="I49" s="21">
        <f>[1]L!I49</f>
        <v>3.2000000000000002E-3</v>
      </c>
      <c r="J49" s="21">
        <f>[1]L!J49</f>
        <v>1.1000000000000001E-3</v>
      </c>
      <c r="K49" s="20">
        <f>[1]L!K49</f>
        <v>276</v>
      </c>
      <c r="L49" s="19">
        <f>[1]L!L49</f>
        <v>2.1000000000000001E-2</v>
      </c>
      <c r="M49" s="18">
        <f>[1]L!M49</f>
        <v>7.8</v>
      </c>
    </row>
    <row r="50" spans="1:13" x14ac:dyDescent="0.25">
      <c r="A50" s="172"/>
      <c r="B50" s="115" t="s">
        <v>8</v>
      </c>
      <c r="C50" s="183"/>
      <c r="D50" s="19">
        <f>[1]L!D50</f>
        <v>0.82</v>
      </c>
      <c r="E50" s="19">
        <f>[1]L!E50</f>
        <v>0.16999999999999998</v>
      </c>
      <c r="F50" s="19">
        <f>[1]L!F50</f>
        <v>0.12</v>
      </c>
      <c r="G50" s="19">
        <f>[1]L!G50</f>
        <v>0.05</v>
      </c>
      <c r="H50" s="19">
        <f>[1]L!H50</f>
        <v>0.08</v>
      </c>
      <c r="I50" s="21">
        <f>[1]L!I50</f>
        <v>1.6E-2</v>
      </c>
      <c r="J50" s="21" t="str">
        <f>[1]L!J50</f>
        <v>nd</v>
      </c>
      <c r="K50" s="20">
        <f>[1]L!K50</f>
        <v>249.19225112983995</v>
      </c>
      <c r="L50" s="19">
        <f>[1]L!L50</f>
        <v>1.7000000000000001E-2</v>
      </c>
      <c r="M50" s="18">
        <f>[1]L!M50</f>
        <v>5.7</v>
      </c>
    </row>
    <row r="51" spans="1:13" x14ac:dyDescent="0.25">
      <c r="A51" s="172"/>
      <c r="B51" s="115" t="s">
        <v>190</v>
      </c>
      <c r="C51" s="183"/>
      <c r="D51" s="19">
        <f>[1]L!D51</f>
        <v>0.39</v>
      </c>
      <c r="E51" s="19">
        <f>[1]L!E51</f>
        <v>0.08</v>
      </c>
      <c r="F51" s="19">
        <f>[1]L!F51</f>
        <v>0.06</v>
      </c>
      <c r="G51" s="19">
        <f>[1]L!G51</f>
        <v>0.02</v>
      </c>
      <c r="H51" s="19">
        <f>[1]L!H51</f>
        <v>0.05</v>
      </c>
      <c r="I51" s="21">
        <f>[1]L!I51</f>
        <v>3.0000000000000001E-3</v>
      </c>
      <c r="J51" s="21">
        <f>[1]L!J51</f>
        <v>1.1000000000000001E-3</v>
      </c>
      <c r="K51" s="20">
        <f>[1]L!K51</f>
        <v>200.47670968880203</v>
      </c>
      <c r="L51" s="19">
        <f>[1]L!L51</f>
        <v>2.1000000000000001E-2</v>
      </c>
      <c r="M51" s="18">
        <f>[1]L!M51</f>
        <v>10.8</v>
      </c>
    </row>
    <row r="52" spans="1:13" x14ac:dyDescent="0.25">
      <c r="A52" s="178"/>
      <c r="B52" s="115" t="s">
        <v>185</v>
      </c>
      <c r="C52" s="182"/>
      <c r="D52" s="19">
        <f>[1]L!D52</f>
        <v>0.46</v>
      </c>
      <c r="E52" s="19">
        <f>[1]L!E52</f>
        <v>0.14000000000000001</v>
      </c>
      <c r="F52" s="19">
        <f>[1]L!F52</f>
        <v>0.1</v>
      </c>
      <c r="G52" s="19">
        <f>[1]L!G52</f>
        <v>0.04</v>
      </c>
      <c r="H52" s="19">
        <f>[1]L!H52</f>
        <v>0.14000000000000001</v>
      </c>
      <c r="I52" s="21">
        <f>[1]L!I52</f>
        <v>1.4E-2</v>
      </c>
      <c r="J52" s="21" t="str">
        <f>[1]L!J52</f>
        <v>nd</v>
      </c>
      <c r="K52" s="20">
        <f>[1]L!K52</f>
        <v>194.83500223374512</v>
      </c>
      <c r="L52" s="19">
        <f>[1]L!L52</f>
        <v>1.7000000000000001E-2</v>
      </c>
      <c r="M52" s="18">
        <f>[1]L!M52</f>
        <v>7.3</v>
      </c>
    </row>
    <row r="53" spans="1:13" x14ac:dyDescent="0.25">
      <c r="A53" s="171">
        <v>2005</v>
      </c>
      <c r="B53" s="123" t="s">
        <v>6</v>
      </c>
      <c r="C53" s="149" t="s">
        <v>7</v>
      </c>
      <c r="D53" s="4">
        <f>[1]L!D53</f>
        <v>0.78200000000000003</v>
      </c>
      <c r="E53" s="4">
        <f>[1]L!E53</f>
        <v>0.112</v>
      </c>
      <c r="F53" s="4">
        <f>[1]L!F53</f>
        <v>0.109</v>
      </c>
      <c r="G53" s="4">
        <f>[1]L!G53</f>
        <v>3.0000000000000027E-3</v>
      </c>
      <c r="H53" s="4">
        <f>[1]L!H53</f>
        <v>0.215</v>
      </c>
      <c r="I53" s="7">
        <f>[1]L!I53</f>
        <v>3.3E-3</v>
      </c>
      <c r="J53" s="7">
        <f>[1]L!J53</f>
        <v>1.1000000000000001E-3</v>
      </c>
      <c r="K53" s="6">
        <f>[1]L!K53</f>
        <v>280</v>
      </c>
      <c r="L53" s="4">
        <f>[1]L!L53</f>
        <v>2.1000000000000001E-2</v>
      </c>
      <c r="M53" s="5">
        <f>[1]L!M53</f>
        <v>7.7</v>
      </c>
    </row>
    <row r="54" spans="1:13" x14ac:dyDescent="0.25">
      <c r="A54" s="172"/>
      <c r="B54" s="123" t="s">
        <v>8</v>
      </c>
      <c r="C54" s="150"/>
      <c r="D54" s="4">
        <f>[1]L!D54</f>
        <v>0.68899999999999995</v>
      </c>
      <c r="E54" s="4">
        <f>[1]L!E54</f>
        <v>0.20399999999999999</v>
      </c>
      <c r="F54" s="4">
        <f>[1]L!F54</f>
        <v>0.16700000000000001</v>
      </c>
      <c r="G54" s="4">
        <f>[1]L!G54</f>
        <v>3.6999999999999977E-2</v>
      </c>
      <c r="H54" s="4">
        <f>[1]L!H54</f>
        <v>0.29499999999999998</v>
      </c>
      <c r="I54" s="7">
        <f>[1]L!I54</f>
        <v>2.1999999999999999E-2</v>
      </c>
      <c r="J54" s="7" t="str">
        <f>[1]L!J54</f>
        <v>nd</v>
      </c>
      <c r="K54" s="6">
        <f>[1]L!K54</f>
        <v>251</v>
      </c>
      <c r="L54" s="4">
        <f>[1]L!L54</f>
        <v>1.7000000000000001E-2</v>
      </c>
      <c r="M54" s="5">
        <f>[1]L!M54</f>
        <v>5.8</v>
      </c>
    </row>
    <row r="55" spans="1:13" x14ac:dyDescent="0.25">
      <c r="A55" s="172"/>
      <c r="B55" s="123" t="s">
        <v>190</v>
      </c>
      <c r="C55" s="150"/>
      <c r="D55" s="4">
        <f>[1]L!D55</f>
        <v>0.45</v>
      </c>
      <c r="E55" s="4">
        <f>[1]L!E55</f>
        <v>0.11</v>
      </c>
      <c r="F55" s="4">
        <f>[1]L!F55</f>
        <v>0.08</v>
      </c>
      <c r="G55" s="4">
        <f>[1]L!G55</f>
        <v>0.03</v>
      </c>
      <c r="H55" s="4">
        <f>[1]L!H55</f>
        <v>0.05</v>
      </c>
      <c r="I55" s="7">
        <f>[1]L!I55</f>
        <v>3.0000000000000001E-3</v>
      </c>
      <c r="J55" s="7">
        <f>[1]L!J55</f>
        <v>1.1000000000000001E-3</v>
      </c>
      <c r="K55" s="6">
        <f>[1]L!K55</f>
        <v>188.03160131916454</v>
      </c>
      <c r="L55" s="4">
        <f>[1]L!L55</f>
        <v>2.1000000000000001E-2</v>
      </c>
      <c r="M55" s="5">
        <f>[1]L!M55</f>
        <v>11.5</v>
      </c>
    </row>
    <row r="56" spans="1:13" x14ac:dyDescent="0.25">
      <c r="A56" s="178"/>
      <c r="B56" s="123" t="s">
        <v>185</v>
      </c>
      <c r="C56" s="167"/>
      <c r="D56" s="4">
        <f>[1]L!D56</f>
        <v>0.39</v>
      </c>
      <c r="E56" s="4">
        <f>[1]L!E56</f>
        <v>0.14000000000000001</v>
      </c>
      <c r="F56" s="4">
        <f>[1]L!F56</f>
        <v>0.1</v>
      </c>
      <c r="G56" s="4">
        <f>[1]L!G56</f>
        <v>0.04</v>
      </c>
      <c r="H56" s="4">
        <f>[1]L!H56</f>
        <v>0.1</v>
      </c>
      <c r="I56" s="7">
        <f>[1]L!I56</f>
        <v>1.4E-2</v>
      </c>
      <c r="J56" s="7" t="str">
        <f>[1]L!J56</f>
        <v>nd</v>
      </c>
      <c r="K56" s="6">
        <f>[1]L!K56</f>
        <v>184.76307709878981</v>
      </c>
      <c r="L56" s="4">
        <f>[1]L!L56</f>
        <v>1.7000000000000001E-2</v>
      </c>
      <c r="M56" s="5">
        <f>[1]L!M56</f>
        <v>7.7</v>
      </c>
    </row>
    <row r="57" spans="1:13" x14ac:dyDescent="0.25">
      <c r="A57" s="171">
        <v>2006</v>
      </c>
      <c r="B57" s="115" t="s">
        <v>6</v>
      </c>
      <c r="C57" s="173" t="s">
        <v>7</v>
      </c>
      <c r="D57" s="19">
        <f>[1]L!D57</f>
        <v>0.70699999999999996</v>
      </c>
      <c r="E57" s="19">
        <f>[1]L!E57</f>
        <v>8.5000000000000006E-2</v>
      </c>
      <c r="F57" s="19">
        <f>[1]L!F57</f>
        <v>7.2999999999999995E-2</v>
      </c>
      <c r="G57" s="19">
        <f>[1]L!G57</f>
        <v>1.2000000000000011E-2</v>
      </c>
      <c r="H57" s="19">
        <f>[1]L!H57</f>
        <v>0.23799999999999999</v>
      </c>
      <c r="I57" s="21">
        <f>[1]L!I57</f>
        <v>2.0999999999999999E-3</v>
      </c>
      <c r="J57" s="21">
        <f>[1]L!J57</f>
        <v>1.1000000000000001E-3</v>
      </c>
      <c r="K57" s="20">
        <f>[1]L!K57</f>
        <v>280</v>
      </c>
      <c r="L57" s="19">
        <f>[1]L!L57</f>
        <v>2.1000000000000001E-2</v>
      </c>
      <c r="M57" s="18">
        <f>[1]L!M57</f>
        <v>7.7</v>
      </c>
    </row>
    <row r="58" spans="1:13" x14ac:dyDescent="0.25">
      <c r="A58" s="172"/>
      <c r="B58" s="115" t="s">
        <v>8</v>
      </c>
      <c r="C58" s="174"/>
      <c r="D58" s="19">
        <f>[1]L!D58</f>
        <v>0.67</v>
      </c>
      <c r="E58" s="19">
        <f>[1]L!E58</f>
        <v>0.12</v>
      </c>
      <c r="F58" s="19">
        <f>[1]L!F58</f>
        <v>0.09</v>
      </c>
      <c r="G58" s="19">
        <f>[1]L!G58</f>
        <v>0.03</v>
      </c>
      <c r="H58" s="19">
        <f>[1]L!H58</f>
        <v>0.05</v>
      </c>
      <c r="I58" s="21">
        <f>[1]L!I58</f>
        <v>1.4E-2</v>
      </c>
      <c r="J58" s="21" t="str">
        <f>[1]L!J58</f>
        <v>nd</v>
      </c>
      <c r="K58" s="20">
        <f>[1]L!K58</f>
        <v>251</v>
      </c>
      <c r="L58" s="19">
        <f>[1]L!L58</f>
        <v>1.7000000000000001E-2</v>
      </c>
      <c r="M58" s="18">
        <f>[1]L!M58</f>
        <v>5.8</v>
      </c>
    </row>
    <row r="59" spans="1:13" x14ac:dyDescent="0.25">
      <c r="A59" s="172"/>
      <c r="B59" s="115" t="s">
        <v>190</v>
      </c>
      <c r="C59" s="174"/>
      <c r="D59" s="19">
        <f>[1]L!D59</f>
        <v>0.501</v>
      </c>
      <c r="E59" s="19">
        <f>[1]L!E59</f>
        <v>0.13600000000000001</v>
      </c>
      <c r="F59" s="19">
        <f>[1]L!F59</f>
        <v>0.112</v>
      </c>
      <c r="G59" s="19">
        <f>[1]L!G59</f>
        <v>2.4000000000000007E-2</v>
      </c>
      <c r="H59" s="19">
        <f>[1]L!H59</f>
        <v>6.2E-2</v>
      </c>
      <c r="I59" s="21">
        <f>[1]L!I59</f>
        <v>2E-3</v>
      </c>
      <c r="J59" s="21">
        <f>[1]L!J59</f>
        <v>1.1000000000000001E-3</v>
      </c>
      <c r="K59" s="20">
        <f>[1]L!K59</f>
        <v>215</v>
      </c>
      <c r="L59" s="19">
        <f>[1]L!L59</f>
        <v>2.3E-2</v>
      </c>
      <c r="M59" s="18">
        <f>[1]L!M59</f>
        <v>10.1</v>
      </c>
    </row>
    <row r="60" spans="1:13" x14ac:dyDescent="0.25">
      <c r="A60" s="172"/>
      <c r="B60" s="115" t="s">
        <v>185</v>
      </c>
      <c r="C60" s="174"/>
      <c r="D60" s="19">
        <f>[1]L!D60</f>
        <v>0.34699999999999998</v>
      </c>
      <c r="E60" s="19">
        <f>[1]L!E60</f>
        <v>0.12</v>
      </c>
      <c r="F60" s="19">
        <f>[1]L!F60</f>
        <v>8.5000000000000006E-2</v>
      </c>
      <c r="G60" s="19">
        <f>[1]L!G60</f>
        <v>3.4999999999999989E-2</v>
      </c>
      <c r="H60" s="19">
        <f>[1]L!H60</f>
        <v>0.128</v>
      </c>
      <c r="I60" s="21">
        <f>[1]L!I60</f>
        <v>1.7999999999999999E-2</v>
      </c>
      <c r="J60" s="21" t="str">
        <f>[1]L!J60</f>
        <v>nd</v>
      </c>
      <c r="K60" s="20">
        <f>[1]L!K60</f>
        <v>204</v>
      </c>
      <c r="L60" s="19">
        <f>[1]L!L60</f>
        <v>1.7000000000000001E-2</v>
      </c>
      <c r="M60" s="18">
        <f>[1]L!M60</f>
        <v>7.1</v>
      </c>
    </row>
    <row r="61" spans="1:13" x14ac:dyDescent="0.25">
      <c r="A61" s="172"/>
      <c r="B61" s="119" t="s">
        <v>30</v>
      </c>
      <c r="C61" s="174"/>
      <c r="D61" s="124">
        <f>[1]L!D61</f>
        <v>0.48499999999999999</v>
      </c>
      <c r="E61" s="124">
        <f>[1]L!E61</f>
        <v>9.2999999999999999E-2</v>
      </c>
      <c r="F61" s="124">
        <f>[1]L!F61</f>
        <v>9.2999999999999999E-2</v>
      </c>
      <c r="G61" s="124" t="str">
        <f>[1]L!G61</f>
        <v>nd</v>
      </c>
      <c r="H61" s="124">
        <f>[1]L!H61</f>
        <v>0.87</v>
      </c>
      <c r="I61" s="95" t="str">
        <f>[1]L!I61</f>
        <v>nd</v>
      </c>
      <c r="J61" s="95">
        <f>[1]L!J61</f>
        <v>7.8E-2</v>
      </c>
      <c r="K61" s="96">
        <f>[1]L!K61</f>
        <v>277</v>
      </c>
      <c r="L61" s="124">
        <f>[1]L!L61</f>
        <v>0.02</v>
      </c>
      <c r="M61" s="97">
        <f>[1]L!M61</f>
        <v>9.6</v>
      </c>
    </row>
    <row r="62" spans="1:13" x14ac:dyDescent="0.25">
      <c r="A62" s="158" t="s">
        <v>144</v>
      </c>
      <c r="B62" s="123" t="s">
        <v>6</v>
      </c>
      <c r="C62" s="152" t="s">
        <v>7</v>
      </c>
      <c r="D62" s="4">
        <f>[1]L!D62</f>
        <v>0.65400000000000003</v>
      </c>
      <c r="E62" s="4">
        <f>[1]L!E62</f>
        <v>0.11</v>
      </c>
      <c r="F62" s="4">
        <f>[1]L!F62</f>
        <v>9.7000000000000003E-2</v>
      </c>
      <c r="G62" s="4">
        <f>[1]L!G62</f>
        <v>1.2999999999999998E-2</v>
      </c>
      <c r="H62" s="4">
        <f>[1]L!H62</f>
        <v>7.0000000000000007E-2</v>
      </c>
      <c r="I62" s="7">
        <f>[1]L!I62</f>
        <v>1.6999999999999999E-3</v>
      </c>
      <c r="J62" s="7">
        <f>[1]L!J62</f>
        <v>1.1000000000000001E-3</v>
      </c>
      <c r="K62" s="6">
        <f>[1]L!K62</f>
        <v>280</v>
      </c>
      <c r="L62" s="4">
        <f>[1]L!L62</f>
        <v>2.1000000000000001E-2</v>
      </c>
      <c r="M62" s="5">
        <f>[1]L!M62</f>
        <v>7.7</v>
      </c>
    </row>
    <row r="63" spans="1:13" x14ac:dyDescent="0.25">
      <c r="A63" s="158"/>
      <c r="B63" s="123" t="s">
        <v>190</v>
      </c>
      <c r="C63" s="152"/>
      <c r="D63" s="4">
        <f>[1]L!D63</f>
        <v>0.53700000000000003</v>
      </c>
      <c r="E63" s="4">
        <f>[1]L!E63</f>
        <v>0.127</v>
      </c>
      <c r="F63" s="4">
        <f>[1]L!F63</f>
        <v>8.2000000000000003E-2</v>
      </c>
      <c r="G63" s="4">
        <f>[1]L!G63</f>
        <v>4.4999999999999998E-2</v>
      </c>
      <c r="H63" s="4">
        <f>[1]L!H63</f>
        <v>5.8999999999999997E-2</v>
      </c>
      <c r="I63" s="7">
        <f>[1]L!I63</f>
        <v>2.3999999999999998E-3</v>
      </c>
      <c r="J63" s="7">
        <f>[1]L!J63</f>
        <v>1.1000000000000001E-3</v>
      </c>
      <c r="K63" s="6">
        <f>[1]L!K63</f>
        <v>220</v>
      </c>
      <c r="L63" s="4">
        <f>[1]L!L63</f>
        <v>0.02</v>
      </c>
      <c r="M63" s="5">
        <f>[1]L!M63</f>
        <v>9.8000000000000007</v>
      </c>
    </row>
    <row r="64" spans="1:13" x14ac:dyDescent="0.25">
      <c r="A64" s="158"/>
      <c r="B64" s="123" t="s">
        <v>185</v>
      </c>
      <c r="C64" s="152"/>
      <c r="D64" s="4">
        <f>[1]L!D64</f>
        <v>0.40500000000000003</v>
      </c>
      <c r="E64" s="4">
        <f>[1]L!E64</f>
        <v>0.125</v>
      </c>
      <c r="F64" s="4">
        <f>[1]L!F64</f>
        <v>6.9000000000000006E-2</v>
      </c>
      <c r="G64" s="4">
        <f>[1]L!G64</f>
        <v>5.5999999999999994E-2</v>
      </c>
      <c r="H64" s="4">
        <f>[1]L!H64</f>
        <v>9.4E-2</v>
      </c>
      <c r="I64" s="7">
        <f>[1]L!I64</f>
        <v>1.7000000000000001E-2</v>
      </c>
      <c r="J64" s="7" t="str">
        <f>[1]L!J64</f>
        <v>nd</v>
      </c>
      <c r="K64" s="6">
        <f>[1]L!K64</f>
        <v>204</v>
      </c>
      <c r="L64" s="4">
        <f>[1]L!L64</f>
        <v>1.7000000000000001E-2</v>
      </c>
      <c r="M64" s="5">
        <f>[1]L!M64</f>
        <v>7.1</v>
      </c>
    </row>
    <row r="65" spans="1:13" x14ac:dyDescent="0.25">
      <c r="A65" s="158"/>
      <c r="B65" s="123" t="s">
        <v>30</v>
      </c>
      <c r="C65" s="152"/>
      <c r="D65" s="4">
        <f>[1]L!D65</f>
        <v>0.48499999999999999</v>
      </c>
      <c r="E65" s="4">
        <f>[1]L!E65</f>
        <v>9.2999999999999999E-2</v>
      </c>
      <c r="F65" s="4">
        <f>[1]L!F65</f>
        <v>9.2999999999999999E-2</v>
      </c>
      <c r="G65" s="4" t="str">
        <f>[1]L!G65</f>
        <v>nd</v>
      </c>
      <c r="H65" s="4">
        <f>[1]L!H65</f>
        <v>0.87</v>
      </c>
      <c r="I65" s="7" t="str">
        <f>[1]L!I65</f>
        <v>nd</v>
      </c>
      <c r="J65" s="7">
        <f>[1]L!J65</f>
        <v>7.8E-2</v>
      </c>
      <c r="K65" s="6">
        <f>[1]L!K65</f>
        <v>277</v>
      </c>
      <c r="L65" s="4">
        <f>[1]L!L65</f>
        <v>0.02</v>
      </c>
      <c r="M65" s="5">
        <f>[1]L!M65</f>
        <v>9.6</v>
      </c>
    </row>
    <row r="66" spans="1:13" x14ac:dyDescent="0.25">
      <c r="A66" s="175">
        <v>2008</v>
      </c>
      <c r="B66" s="91" t="s">
        <v>6</v>
      </c>
      <c r="C66" s="169" t="s">
        <v>7</v>
      </c>
      <c r="D66" s="91">
        <f>[1]L!D66</f>
        <v>0.49399999999999999</v>
      </c>
      <c r="E66" s="91">
        <f>[1]L!E66</f>
        <v>0.11899999999999999</v>
      </c>
      <c r="F66" s="91">
        <f>[1]L!F66</f>
        <v>6.2E-2</v>
      </c>
      <c r="G66" s="91">
        <f>[1]L!G66</f>
        <v>5.6999999999999995E-2</v>
      </c>
      <c r="H66" s="91">
        <f>[1]L!H66</f>
        <v>4.8000000000000001E-2</v>
      </c>
      <c r="I66" s="92">
        <f>[1]L!I66</f>
        <v>1.6000000000000001E-3</v>
      </c>
      <c r="J66" s="92">
        <f>[1]L!J66</f>
        <v>1.1000000000000001E-3</v>
      </c>
      <c r="K66" s="93">
        <f>[1]L!K66</f>
        <v>290</v>
      </c>
      <c r="L66" s="91">
        <f>[1]L!L66</f>
        <v>2.4E-2</v>
      </c>
      <c r="M66" s="94">
        <f>[1]L!M66</f>
        <v>7.7</v>
      </c>
    </row>
    <row r="67" spans="1:13" x14ac:dyDescent="0.25">
      <c r="A67" s="147"/>
      <c r="B67" s="19" t="s">
        <v>184</v>
      </c>
      <c r="C67" s="169"/>
      <c r="D67" s="19">
        <f>[1]L!D67</f>
        <v>0.48699999999999999</v>
      </c>
      <c r="E67" s="19">
        <f>[1]L!E67</f>
        <v>0.128</v>
      </c>
      <c r="F67" s="19">
        <f>[1]L!F67</f>
        <v>7.8E-2</v>
      </c>
      <c r="G67" s="19">
        <f>[1]L!G67</f>
        <v>0.05</v>
      </c>
      <c r="H67" s="19">
        <f>[1]L!H67</f>
        <v>5.6000000000000001E-2</v>
      </c>
      <c r="I67" s="21">
        <f>[1]L!I67</f>
        <v>2.3E-3</v>
      </c>
      <c r="J67" s="21">
        <f>[1]L!J67</f>
        <v>1.1000000000000001E-3</v>
      </c>
      <c r="K67" s="20">
        <f>[1]L!K67</f>
        <v>252</v>
      </c>
      <c r="L67" s="19">
        <f>[1]L!L67</f>
        <v>0.02</v>
      </c>
      <c r="M67" s="18">
        <f>[1]L!M67</f>
        <v>8.6</v>
      </c>
    </row>
    <row r="68" spans="1:13" x14ac:dyDescent="0.25">
      <c r="A68" s="147"/>
      <c r="B68" s="19" t="s">
        <v>185</v>
      </c>
      <c r="C68" s="169"/>
      <c r="D68" s="19">
        <f>[1]L!D68</f>
        <v>0.432</v>
      </c>
      <c r="E68" s="19">
        <f>[1]L!E68</f>
        <v>0.129</v>
      </c>
      <c r="F68" s="19">
        <f>[1]L!F68</f>
        <v>7.2999999999999995E-2</v>
      </c>
      <c r="G68" s="19">
        <f>[1]L!G68</f>
        <v>5.6000000000000008E-2</v>
      </c>
      <c r="H68" s="19">
        <f>[1]L!H68</f>
        <v>6.9000000000000006E-2</v>
      </c>
      <c r="I68" s="21">
        <f>[1]L!I68</f>
        <v>1.67E-2</v>
      </c>
      <c r="J68" s="21" t="str">
        <f>[1]L!J68</f>
        <v>nd</v>
      </c>
      <c r="K68" s="20">
        <f>[1]L!K68</f>
        <v>236</v>
      </c>
      <c r="L68" s="19">
        <f>[1]L!L68</f>
        <v>1.7000000000000001E-2</v>
      </c>
      <c r="M68" s="18">
        <f>[1]L!M68</f>
        <v>6.1</v>
      </c>
    </row>
    <row r="69" spans="1:13" x14ac:dyDescent="0.25">
      <c r="A69" s="147"/>
      <c r="B69" s="19" t="s">
        <v>30</v>
      </c>
      <c r="C69" s="170"/>
      <c r="D69" s="19">
        <f>[1]L!D69</f>
        <v>0.33400000000000002</v>
      </c>
      <c r="E69" s="19">
        <f>[1]L!E69</f>
        <v>8.3000000000000004E-2</v>
      </c>
      <c r="F69" s="19">
        <f>[1]L!F69</f>
        <v>8.3000000000000004E-2</v>
      </c>
      <c r="G69" s="19" t="str">
        <f>[1]L!G69</f>
        <v>nd</v>
      </c>
      <c r="H69" s="19">
        <f>[1]L!H69</f>
        <v>0.71699999999999997</v>
      </c>
      <c r="I69" s="21" t="str">
        <f>[1]L!I69</f>
        <v>nd</v>
      </c>
      <c r="J69" s="21">
        <f>[1]L!J69</f>
        <v>6.3E-2</v>
      </c>
      <c r="K69" s="20">
        <f>[1]L!K69</f>
        <v>285</v>
      </c>
      <c r="L69" s="19">
        <f>[1]L!L69</f>
        <v>0.02</v>
      </c>
      <c r="M69" s="18">
        <f>[1]L!M69</f>
        <v>9.3000000000000007</v>
      </c>
    </row>
    <row r="70" spans="1:13" x14ac:dyDescent="0.25">
      <c r="A70" s="147">
        <v>2009</v>
      </c>
      <c r="B70" s="114" t="s">
        <v>6</v>
      </c>
      <c r="C70" s="149" t="s">
        <v>5</v>
      </c>
      <c r="D70" s="4">
        <f>[1]L!D70</f>
        <v>0.28199999999999997</v>
      </c>
      <c r="E70" s="4">
        <f>[1]L!E70</f>
        <v>2.5999999999999999E-2</v>
      </c>
      <c r="F70" s="4">
        <f>[1]L!F70</f>
        <v>2.5000000000000001E-2</v>
      </c>
      <c r="G70" s="4">
        <f>[1]L!G70</f>
        <v>9.9999999999999742E-4</v>
      </c>
      <c r="H70" s="4">
        <f>[1]L!H70</f>
        <v>1.9E-2</v>
      </c>
      <c r="I70" s="7">
        <f>[1]L!I70</f>
        <v>3.8E-3</v>
      </c>
      <c r="J70" s="7">
        <f>[1]L!J70</f>
        <v>1.1000000000000001E-3</v>
      </c>
      <c r="K70" s="6">
        <f>[1]L!K70</f>
        <v>231</v>
      </c>
      <c r="L70" s="4">
        <f>[1]L!L70</f>
        <v>2.8000000000000001E-2</v>
      </c>
      <c r="M70" s="5">
        <f>[1]L!M70</f>
        <v>8.3000000000000007</v>
      </c>
    </row>
    <row r="71" spans="1:13" x14ac:dyDescent="0.25">
      <c r="A71" s="147"/>
      <c r="B71" s="114" t="s">
        <v>184</v>
      </c>
      <c r="C71" s="150"/>
      <c r="D71" s="4">
        <f>[1]L!D71</f>
        <v>0.22</v>
      </c>
      <c r="E71" s="4">
        <f>[1]L!E71</f>
        <v>6.0999999999999999E-2</v>
      </c>
      <c r="F71" s="4">
        <f>[1]L!F71</f>
        <v>3.6999999999999998E-2</v>
      </c>
      <c r="G71" s="4">
        <f>[1]L!G71</f>
        <v>2.4E-2</v>
      </c>
      <c r="H71" s="4">
        <f>[1]L!H71</f>
        <v>3.3000000000000002E-2</v>
      </c>
      <c r="I71" s="7">
        <f>[1]L!I71</f>
        <v>1.5E-3</v>
      </c>
      <c r="J71" s="7">
        <f>[1]L!J71</f>
        <v>1.1000000000000001E-3</v>
      </c>
      <c r="K71" s="6">
        <f>[1]L!K71</f>
        <v>224</v>
      </c>
      <c r="L71" s="4">
        <f>[1]L!L71</f>
        <v>2.8000000000000001E-2</v>
      </c>
      <c r="M71" s="5">
        <f>[1]L!M71</f>
        <v>8.3000000000000007</v>
      </c>
    </row>
    <row r="72" spans="1:13" x14ac:dyDescent="0.25">
      <c r="A72" s="147"/>
      <c r="B72" s="114" t="s">
        <v>185</v>
      </c>
      <c r="C72" s="150"/>
      <c r="D72" s="4">
        <f>[1]L!D72</f>
        <v>0.44800000000000001</v>
      </c>
      <c r="E72" s="4">
        <f>[1]L!E72</f>
        <v>1.9E-2</v>
      </c>
      <c r="F72" s="4">
        <f>[1]L!F72</f>
        <v>1.0999999999999999E-2</v>
      </c>
      <c r="G72" s="4">
        <f>[1]L!G72</f>
        <v>8.0000000000000002E-3</v>
      </c>
      <c r="H72" s="4">
        <f>[1]L!H72</f>
        <v>0.03</v>
      </c>
      <c r="I72" s="7">
        <f>[1]L!I72</f>
        <v>1.0999999999999999E-2</v>
      </c>
      <c r="J72" s="7" t="str">
        <f>[1]L!J72</f>
        <v>nd</v>
      </c>
      <c r="K72" s="6">
        <f>[1]L!K72</f>
        <v>208</v>
      </c>
      <c r="L72" s="4">
        <f>[1]L!L72</f>
        <v>1.7000000000000001E-2</v>
      </c>
      <c r="M72" s="5">
        <f>[1]L!M72</f>
        <v>7</v>
      </c>
    </row>
    <row r="73" spans="1:13" x14ac:dyDescent="0.25">
      <c r="A73" s="147"/>
      <c r="B73" s="114" t="s">
        <v>30</v>
      </c>
      <c r="C73" s="167"/>
      <c r="D73" s="4">
        <f>[1]L!D73</f>
        <v>0.28499999999999998</v>
      </c>
      <c r="E73" s="4">
        <f>[1]L!E73</f>
        <v>3.3000000000000002E-2</v>
      </c>
      <c r="F73" s="4">
        <f>[1]L!F73</f>
        <v>2.5000000000000001E-2</v>
      </c>
      <c r="G73" s="4">
        <f>[1]L!G73</f>
        <v>8.0000000000000002E-3</v>
      </c>
      <c r="H73" s="4">
        <f>[1]L!H73</f>
        <v>0.68100000000000005</v>
      </c>
      <c r="I73" s="7" t="str">
        <f>[1]L!I73</f>
        <v>nd</v>
      </c>
      <c r="J73" s="7">
        <f>[1]L!J73</f>
        <v>0.06</v>
      </c>
      <c r="K73" s="6">
        <f>[1]L!K73</f>
        <v>269</v>
      </c>
      <c r="L73" s="4">
        <f>[1]L!L73</f>
        <v>0.02</v>
      </c>
      <c r="M73" s="5">
        <f>[1]L!M73</f>
        <v>9.5</v>
      </c>
    </row>
    <row r="74" spans="1:13" x14ac:dyDescent="0.25">
      <c r="A74" s="147">
        <v>2010</v>
      </c>
      <c r="B74" s="19" t="s">
        <v>6</v>
      </c>
      <c r="C74" s="168" t="s">
        <v>5</v>
      </c>
      <c r="D74" s="19">
        <f>[1]L!D74</f>
        <v>0.29099999999999998</v>
      </c>
      <c r="E74" s="19">
        <f>[1]L!E74</f>
        <v>2.3E-2</v>
      </c>
      <c r="F74" s="19">
        <f>[1]L!F74</f>
        <v>2.1000000000000001E-2</v>
      </c>
      <c r="G74" s="19">
        <f>[1]L!G74</f>
        <v>1.9999999999999983E-3</v>
      </c>
      <c r="H74" s="19">
        <f>[1]L!H74</f>
        <v>1.2999999999999999E-2</v>
      </c>
      <c r="I74" s="21">
        <f>[1]L!I74</f>
        <v>1.8E-3</v>
      </c>
      <c r="J74" s="21">
        <f>[1]L!J74</f>
        <v>1.1000000000000001E-3</v>
      </c>
      <c r="K74" s="20">
        <f>[1]L!K74</f>
        <v>238</v>
      </c>
      <c r="L74" s="19">
        <f>[1]L!L74</f>
        <v>2.7E-2</v>
      </c>
      <c r="M74" s="18">
        <f>[1]L!M74</f>
        <v>9.1999999999999993</v>
      </c>
    </row>
    <row r="75" spans="1:13" x14ac:dyDescent="0.25">
      <c r="A75" s="147"/>
      <c r="B75" s="19" t="s">
        <v>184</v>
      </c>
      <c r="C75" s="169"/>
      <c r="D75" s="19">
        <f>[1]L!D75</f>
        <v>0.21099999999999999</v>
      </c>
      <c r="E75" s="19">
        <f>[1]L!E75</f>
        <v>2.7E-2</v>
      </c>
      <c r="F75" s="19">
        <f>[1]L!F75</f>
        <v>2.4E-2</v>
      </c>
      <c r="G75" s="19">
        <f>[1]L!G75</f>
        <v>2.9999999999999992E-3</v>
      </c>
      <c r="H75" s="19">
        <f>[1]L!H75</f>
        <v>4.1000000000000002E-2</v>
      </c>
      <c r="I75" s="21">
        <f>[1]L!I75</f>
        <v>1.4E-3</v>
      </c>
      <c r="J75" s="21">
        <f>[1]L!J75</f>
        <v>1.1000000000000001E-3</v>
      </c>
      <c r="K75" s="20">
        <f>[1]L!K75</f>
        <v>237</v>
      </c>
      <c r="L75" s="19">
        <f>[1]L!L75</f>
        <v>2.4E-2</v>
      </c>
      <c r="M75" s="18">
        <f>[1]L!M75</f>
        <v>9.1999999999999993</v>
      </c>
    </row>
    <row r="76" spans="1:13" x14ac:dyDescent="0.25">
      <c r="A76" s="147"/>
      <c r="B76" s="19" t="s">
        <v>185</v>
      </c>
      <c r="C76" s="169"/>
      <c r="D76" s="19">
        <f>[1]L!D76</f>
        <v>0.52</v>
      </c>
      <c r="E76" s="19">
        <f>[1]L!E76</f>
        <v>6.9000000000000006E-2</v>
      </c>
      <c r="F76" s="19">
        <f>[1]L!F76</f>
        <v>0.02</v>
      </c>
      <c r="G76" s="19">
        <f>[1]L!G76</f>
        <v>4.9000000000000002E-2</v>
      </c>
      <c r="H76" s="19">
        <f>[1]L!H76</f>
        <v>3.5000000000000003E-2</v>
      </c>
      <c r="I76" s="21">
        <f>[1]L!I76</f>
        <v>1.1299999999999999E-2</v>
      </c>
      <c r="J76" s="21" t="str">
        <f>[1]L!J76</f>
        <v>nd</v>
      </c>
      <c r="K76" s="20">
        <f>[1]L!K76</f>
        <v>228</v>
      </c>
      <c r="L76" s="19">
        <f>[1]L!L76</f>
        <v>1.7000000000000001E-2</v>
      </c>
      <c r="M76" s="18">
        <f>[1]L!M76</f>
        <v>6.7</v>
      </c>
    </row>
    <row r="77" spans="1:13" x14ac:dyDescent="0.25">
      <c r="A77" s="147"/>
      <c r="B77" s="19" t="s">
        <v>30</v>
      </c>
      <c r="C77" s="170"/>
      <c r="D77" s="19">
        <f>[1]L!D77</f>
        <v>0.20899999999999999</v>
      </c>
      <c r="E77" s="19">
        <f>[1]L!E77</f>
        <v>5.8999999999999997E-2</v>
      </c>
      <c r="F77" s="19">
        <f>[1]L!F77</f>
        <v>5.7000000000000002E-2</v>
      </c>
      <c r="G77" s="19">
        <f>[1]L!G77</f>
        <v>1.9999999999999948E-3</v>
      </c>
      <c r="H77" s="19">
        <f>[1]L!H77</f>
        <v>0.72099999999999997</v>
      </c>
      <c r="I77" s="21" t="str">
        <f>[1]L!I77</f>
        <v>nd</v>
      </c>
      <c r="J77" s="21">
        <f>[1]L!J77</f>
        <v>5.7000000000000002E-2</v>
      </c>
      <c r="K77" s="20">
        <f>[1]L!K77</f>
        <v>265</v>
      </c>
      <c r="L77" s="19">
        <f>[1]L!L77</f>
        <v>0.02</v>
      </c>
      <c r="M77" s="18">
        <f>[1]L!M77</f>
        <v>10</v>
      </c>
    </row>
    <row r="78" spans="1:13" x14ac:dyDescent="0.25">
      <c r="A78" s="147">
        <v>2011</v>
      </c>
      <c r="B78" s="114" t="s">
        <v>6</v>
      </c>
      <c r="C78" s="149" t="s">
        <v>5</v>
      </c>
      <c r="D78" s="4">
        <f>[1]L!D78</f>
        <v>0.29899999999999999</v>
      </c>
      <c r="E78" s="4">
        <f>[1]L!E78</f>
        <v>3.2000000000000001E-2</v>
      </c>
      <c r="F78" s="4">
        <f>[1]L!F78</f>
        <v>2.4E-2</v>
      </c>
      <c r="G78" s="4">
        <f>[1]L!G78</f>
        <v>8.0000000000000002E-3</v>
      </c>
      <c r="H78" s="4">
        <f>[1]L!H78</f>
        <v>1.7000000000000001E-2</v>
      </c>
      <c r="I78" s="7">
        <f>[1]L!I78</f>
        <v>1.9E-3</v>
      </c>
      <c r="J78" s="7">
        <f>[1]L!J78</f>
        <v>1.1000000000000001E-3</v>
      </c>
      <c r="K78" s="6">
        <f>[1]L!K78</f>
        <v>224</v>
      </c>
      <c r="L78" s="4">
        <f>[1]L!L78</f>
        <v>2.4E-2</v>
      </c>
      <c r="M78" s="5">
        <f>[1]L!M78</f>
        <v>9.8000000000000007</v>
      </c>
    </row>
    <row r="79" spans="1:13" x14ac:dyDescent="0.25">
      <c r="A79" s="147"/>
      <c r="B79" s="114" t="s">
        <v>184</v>
      </c>
      <c r="C79" s="150"/>
      <c r="D79" s="4">
        <f>[1]L!D79</f>
        <v>0.24099999999999999</v>
      </c>
      <c r="E79" s="4">
        <f>[1]L!E79</f>
        <v>3.7999999999999999E-2</v>
      </c>
      <c r="F79" s="4">
        <f>[1]L!F79</f>
        <v>2.5999999999999999E-2</v>
      </c>
      <c r="G79" s="4">
        <f>[1]L!G79</f>
        <v>1.2E-2</v>
      </c>
      <c r="H79" s="4">
        <f>[1]L!H79</f>
        <v>3.2000000000000001E-2</v>
      </c>
      <c r="I79" s="7">
        <f>[1]L!I79</f>
        <v>1.2999999999999999E-3</v>
      </c>
      <c r="J79" s="7">
        <f>[1]L!J79</f>
        <v>1.1000000000000001E-3</v>
      </c>
      <c r="K79" s="6">
        <f>[1]L!K79</f>
        <v>251</v>
      </c>
      <c r="L79" s="4">
        <f>[1]L!L79</f>
        <v>2.5999999999999999E-2</v>
      </c>
      <c r="M79" s="5">
        <f>[1]L!M79</f>
        <v>8.6</v>
      </c>
    </row>
    <row r="80" spans="1:13" x14ac:dyDescent="0.25">
      <c r="A80" s="147"/>
      <c r="B80" s="114" t="s">
        <v>185</v>
      </c>
      <c r="C80" s="150"/>
      <c r="D80" s="4">
        <f>[1]L!D80</f>
        <v>0.66600000000000004</v>
      </c>
      <c r="E80" s="4">
        <f>[1]L!E80</f>
        <v>8.6999999999999994E-2</v>
      </c>
      <c r="F80" s="4">
        <f>[1]L!F80</f>
        <v>3.9E-2</v>
      </c>
      <c r="G80" s="4">
        <f>[1]L!G80</f>
        <v>4.7999999999999994E-2</v>
      </c>
      <c r="H80" s="4">
        <f>[1]L!H80</f>
        <v>1.9E-2</v>
      </c>
      <c r="I80" s="7">
        <f>[1]L!I80</f>
        <v>8.6999999999999994E-3</v>
      </c>
      <c r="J80" s="7" t="str">
        <f>[1]L!J80</f>
        <v>nd</v>
      </c>
      <c r="K80" s="6">
        <f>[1]L!K80</f>
        <v>242</v>
      </c>
      <c r="L80" s="4">
        <f>[1]L!L80</f>
        <v>1.7000000000000001E-2</v>
      </c>
      <c r="M80" s="5">
        <f>[1]L!M80</f>
        <v>6.2</v>
      </c>
    </row>
    <row r="81" spans="1:19" x14ac:dyDescent="0.25">
      <c r="A81" s="147"/>
      <c r="B81" s="114" t="s">
        <v>30</v>
      </c>
      <c r="C81" s="167"/>
      <c r="D81" s="4">
        <f>[1]L!D81</f>
        <v>0.153</v>
      </c>
      <c r="E81" s="4">
        <f>[1]L!E81</f>
        <v>4.7E-2</v>
      </c>
      <c r="F81" s="4">
        <f>[1]L!F81</f>
        <v>4.2999999999999997E-2</v>
      </c>
      <c r="G81" s="4">
        <f>[1]L!G81</f>
        <v>4.0000000000000036E-3</v>
      </c>
      <c r="H81" s="4">
        <f>[1]L!H81</f>
        <v>0.624</v>
      </c>
      <c r="I81" s="7" t="str">
        <f>[1]L!I81</f>
        <v>nd</v>
      </c>
      <c r="J81" s="7">
        <f>[1]L!J81</f>
        <v>5.1999999999999998E-2</v>
      </c>
      <c r="K81" s="6">
        <f>[1]L!K81</f>
        <v>264</v>
      </c>
      <c r="L81" s="4">
        <f>[1]L!L81</f>
        <v>0.02</v>
      </c>
      <c r="M81" s="5">
        <f>[1]L!M81</f>
        <v>10.1</v>
      </c>
    </row>
    <row r="82" spans="1:19" x14ac:dyDescent="0.25">
      <c r="A82" s="147">
        <v>2012</v>
      </c>
      <c r="B82" s="19" t="s">
        <v>6</v>
      </c>
      <c r="C82" s="168" t="s">
        <v>5</v>
      </c>
      <c r="D82" s="19">
        <f>[1]L!D82</f>
        <v>0.30199999999999999</v>
      </c>
      <c r="E82" s="19">
        <f>[1]L!E82</f>
        <v>2.5999999999999999E-2</v>
      </c>
      <c r="F82" s="19">
        <f>[1]L!F82</f>
        <v>0.02</v>
      </c>
      <c r="G82" s="19">
        <f>[1]L!G82</f>
        <v>5.9999999999999984E-3</v>
      </c>
      <c r="H82" s="19">
        <f>[1]L!H82</f>
        <v>0.01</v>
      </c>
      <c r="I82" s="21">
        <f>[1]L!I82</f>
        <v>2.0999999999999999E-3</v>
      </c>
      <c r="J82" s="21">
        <f>[1]L!J82</f>
        <v>1.1000000000000001E-3</v>
      </c>
      <c r="K82" s="20">
        <f>[1]L!K82</f>
        <v>219</v>
      </c>
      <c r="L82" s="19">
        <f>[1]L!L82</f>
        <v>2.4E-2</v>
      </c>
      <c r="M82" s="18">
        <f>[1]L!M82</f>
        <v>10.1</v>
      </c>
    </row>
    <row r="83" spans="1:19" x14ac:dyDescent="0.25">
      <c r="A83" s="147"/>
      <c r="B83" s="19" t="s">
        <v>184</v>
      </c>
      <c r="C83" s="169"/>
      <c r="D83" s="19">
        <f>[1]L!D83</f>
        <v>0.23899999999999999</v>
      </c>
      <c r="E83" s="19">
        <f>[1]L!E83</f>
        <v>3.7999999999999999E-2</v>
      </c>
      <c r="F83" s="19">
        <f>[1]L!F83</f>
        <v>2.9000000000000001E-2</v>
      </c>
      <c r="G83" s="19">
        <f>[1]L!G83</f>
        <v>8.9999999999999976E-3</v>
      </c>
      <c r="H83" s="19">
        <f>[1]L!H83</f>
        <v>4.3999999999999997E-2</v>
      </c>
      <c r="I83" s="21">
        <f>[1]L!I83</f>
        <v>2.3999999999999998E-3</v>
      </c>
      <c r="J83" s="21">
        <f>[1]L!J83</f>
        <v>1.1000000000000001E-3</v>
      </c>
      <c r="K83" s="20">
        <f>[1]L!K83</f>
        <v>243</v>
      </c>
      <c r="L83" s="19">
        <f>[1]L!L83</f>
        <v>2.5999999999999999E-2</v>
      </c>
      <c r="M83" s="18">
        <f>[1]L!M83</f>
        <v>9</v>
      </c>
    </row>
    <row r="84" spans="1:19" x14ac:dyDescent="0.25">
      <c r="A84" s="147"/>
      <c r="B84" s="19" t="s">
        <v>185</v>
      </c>
      <c r="C84" s="169"/>
      <c r="D84" s="19">
        <f>[1]L!D84</f>
        <v>0.73199999999999998</v>
      </c>
      <c r="E84" s="19">
        <f>[1]L!E84</f>
        <v>9.5000000000000001E-2</v>
      </c>
      <c r="F84" s="19">
        <f>[1]L!F84</f>
        <v>5.1999999999999998E-2</v>
      </c>
      <c r="G84" s="19">
        <f>[1]L!G84</f>
        <v>4.3000000000000003E-2</v>
      </c>
      <c r="H84" s="19">
        <f>[1]L!H84</f>
        <v>4.4999999999999998E-2</v>
      </c>
      <c r="I84" s="21">
        <f>[1]L!I84</f>
        <v>1.03E-2</v>
      </c>
      <c r="J84" s="21" t="str">
        <f>[1]L!J84</f>
        <v>nd</v>
      </c>
      <c r="K84" s="20">
        <f>[1]L!K84</f>
        <v>238</v>
      </c>
      <c r="L84" s="19">
        <f>[1]L!L84</f>
        <v>1.7000000000000001E-2</v>
      </c>
      <c r="M84" s="18">
        <f>[1]L!M84</f>
        <v>6.2</v>
      </c>
    </row>
    <row r="85" spans="1:19" x14ac:dyDescent="0.25">
      <c r="A85" s="147"/>
      <c r="B85" s="19" t="s">
        <v>30</v>
      </c>
      <c r="C85" s="170"/>
      <c r="D85" s="19">
        <f>[1]L!D85</f>
        <v>0.05</v>
      </c>
      <c r="E85" s="19">
        <f>[1]L!E85</f>
        <v>2.9000000000000001E-2</v>
      </c>
      <c r="F85" s="19">
        <f>[1]L!F85</f>
        <v>1.7000000000000001E-2</v>
      </c>
      <c r="G85" s="19">
        <f>[1]L!G85</f>
        <v>1.2E-2</v>
      </c>
      <c r="H85" s="19">
        <f>[1]L!H85</f>
        <v>0.311</v>
      </c>
      <c r="I85" s="21" t="str">
        <f>[1]L!I85</f>
        <v>nd</v>
      </c>
      <c r="J85" s="21">
        <f>[1]L!J85</f>
        <v>1.7999999999999999E-2</v>
      </c>
      <c r="K85" s="20">
        <f>[1]L!K85</f>
        <v>254</v>
      </c>
      <c r="L85" s="19">
        <f>[1]L!L85</f>
        <v>0.02</v>
      </c>
      <c r="M85" s="18">
        <f>[1]L!M85</f>
        <v>10.6</v>
      </c>
    </row>
    <row r="86" spans="1:19" x14ac:dyDescent="0.25">
      <c r="A86" s="147">
        <v>2013</v>
      </c>
      <c r="B86" s="4" t="s">
        <v>6</v>
      </c>
      <c r="C86" s="161" t="s">
        <v>5</v>
      </c>
      <c r="D86" s="4">
        <f>[1]L!D86</f>
        <v>0.19500000000000001</v>
      </c>
      <c r="E86" s="4">
        <f>[1]L!E86</f>
        <v>2.1999999999999999E-2</v>
      </c>
      <c r="F86" s="4">
        <f>[1]L!F86</f>
        <v>1.7000000000000001E-2</v>
      </c>
      <c r="G86" s="4">
        <f>[1]L!G86</f>
        <v>4.9999999999999975E-3</v>
      </c>
      <c r="H86" s="4">
        <f>[1]L!H86</f>
        <v>1.2E-2</v>
      </c>
      <c r="I86" s="4">
        <f>[1]L!I86</f>
        <v>1.1999999999999999E-3</v>
      </c>
      <c r="J86" s="4">
        <f>[1]L!J86</f>
        <v>1.1000000000000001E-3</v>
      </c>
      <c r="K86" s="4">
        <f>[1]L!K86</f>
        <v>246</v>
      </c>
      <c r="L86" s="4">
        <f>[1]L!L86</f>
        <v>2.5000000000000001E-2</v>
      </c>
      <c r="M86" s="4">
        <f>[1]L!M86</f>
        <v>9</v>
      </c>
    </row>
    <row r="87" spans="1:19" x14ac:dyDescent="0.25">
      <c r="A87" s="147"/>
      <c r="B87" s="4" t="s">
        <v>184</v>
      </c>
      <c r="C87" s="162"/>
      <c r="D87" s="4">
        <f>[1]L!D87</f>
        <v>0.221</v>
      </c>
      <c r="E87" s="4">
        <f>[1]L!E87</f>
        <v>3.6999999999999998E-2</v>
      </c>
      <c r="F87" s="4">
        <f>[1]L!F87</f>
        <v>2.7E-2</v>
      </c>
      <c r="G87" s="4">
        <f>[1]L!G87</f>
        <v>9.9999999999999985E-3</v>
      </c>
      <c r="H87" s="4">
        <f>[1]L!H87</f>
        <v>3.9E-2</v>
      </c>
      <c r="I87" s="4">
        <f>[1]L!I87</f>
        <v>2.0999999999999999E-3</v>
      </c>
      <c r="J87" s="4">
        <f>[1]L!J87</f>
        <v>1.1000000000000001E-3</v>
      </c>
      <c r="K87" s="4">
        <f>[1]L!K87</f>
        <v>243</v>
      </c>
      <c r="L87" s="4">
        <f>[1]L!L87</f>
        <v>2.7E-2</v>
      </c>
      <c r="M87" s="4">
        <f>[1]L!M87</f>
        <v>9.1</v>
      </c>
    </row>
    <row r="88" spans="1:19" x14ac:dyDescent="0.25">
      <c r="A88" s="147"/>
      <c r="B88" s="4" t="s">
        <v>185</v>
      </c>
      <c r="C88" s="162"/>
      <c r="D88" s="4">
        <f>[1]L!D88</f>
        <v>0.64300000000000002</v>
      </c>
      <c r="E88" s="4">
        <f>[1]L!E88</f>
        <v>8.5000000000000006E-2</v>
      </c>
      <c r="F88" s="4">
        <f>[1]L!F88</f>
        <v>5.0999999999999997E-2</v>
      </c>
      <c r="G88" s="4">
        <f>[1]L!G88</f>
        <v>3.4000000000000009E-2</v>
      </c>
      <c r="H88" s="4">
        <f>[1]L!H88</f>
        <v>3.5000000000000003E-2</v>
      </c>
      <c r="I88" s="4">
        <f>[1]L!I88</f>
        <v>1.0999999999999999E-2</v>
      </c>
      <c r="J88" s="4" t="str">
        <f>[1]L!J88</f>
        <v>nd</v>
      </c>
      <c r="K88" s="4">
        <f>[1]L!K88</f>
        <v>234</v>
      </c>
      <c r="L88" s="4">
        <f>[1]L!L88</f>
        <v>1.7000000000000001E-2</v>
      </c>
      <c r="M88" s="4">
        <f>[1]L!M88</f>
        <v>6.3</v>
      </c>
    </row>
    <row r="89" spans="1:19" x14ac:dyDescent="0.25">
      <c r="A89" s="147"/>
      <c r="B89" s="4" t="s">
        <v>30</v>
      </c>
      <c r="C89" s="4" t="s">
        <v>146</v>
      </c>
      <c r="D89" s="4">
        <f>[1]L!D89</f>
        <v>7.4999999999999997E-2</v>
      </c>
      <c r="E89" s="4">
        <f>[1]L!E89</f>
        <v>2.8000000000000001E-2</v>
      </c>
      <c r="F89" s="4">
        <f>[1]L!F89</f>
        <v>1.4E-2</v>
      </c>
      <c r="G89" s="4">
        <f>[1]L!G89</f>
        <v>1.4E-2</v>
      </c>
      <c r="H89" s="4">
        <f>[1]L!H89</f>
        <v>0.27600000000000002</v>
      </c>
      <c r="I89" s="4" t="str">
        <f>[1]L!I89</f>
        <v>nd</v>
      </c>
      <c r="J89" s="4">
        <f>[1]L!J89</f>
        <v>1.4999999999999999E-2</v>
      </c>
      <c r="K89" s="4">
        <f>[1]L!K89</f>
        <v>256</v>
      </c>
      <c r="L89" s="4">
        <f>[1]L!L89</f>
        <v>0.02</v>
      </c>
      <c r="M89" s="4">
        <f>[1]L!M89</f>
        <v>10.4</v>
      </c>
    </row>
    <row r="90" spans="1:19" x14ac:dyDescent="0.25">
      <c r="A90" s="147">
        <v>2014</v>
      </c>
      <c r="B90" s="19" t="s">
        <v>6</v>
      </c>
      <c r="C90" s="164" t="s">
        <v>145</v>
      </c>
      <c r="D90" s="19">
        <f>[1]L!D90</f>
        <v>0.22500000000000001</v>
      </c>
      <c r="E90" s="19">
        <f>[1]L!E90</f>
        <v>2.1000000000000001E-2</v>
      </c>
      <c r="F90" s="19">
        <f>[1]L!F90</f>
        <v>1.7999999999999999E-2</v>
      </c>
      <c r="G90" s="19">
        <f>[1]L!G90</f>
        <v>3.0000000000000027E-3</v>
      </c>
      <c r="H90" s="19">
        <f>[1]L!H90</f>
        <v>8.9999999999999993E-3</v>
      </c>
      <c r="I90" s="21">
        <f>[1]L!I90</f>
        <v>1.2999999999999999E-3</v>
      </c>
      <c r="J90" s="21">
        <f>[1]L!J90</f>
        <v>1.1000000000000001E-3</v>
      </c>
      <c r="K90" s="20">
        <f>[1]L!K90</f>
        <v>225</v>
      </c>
      <c r="L90" s="19">
        <f>[1]L!L90</f>
        <v>2.1999999999999999E-2</v>
      </c>
      <c r="M90" s="18">
        <f>[1]L!M90</f>
        <v>9.9</v>
      </c>
    </row>
    <row r="91" spans="1:19" x14ac:dyDescent="0.25">
      <c r="A91" s="147"/>
      <c r="B91" s="19" t="s">
        <v>184</v>
      </c>
      <c r="C91" s="165"/>
      <c r="D91" s="19">
        <f>[1]L!D91</f>
        <v>0.28399999999999997</v>
      </c>
      <c r="E91" s="19">
        <f>[1]L!E91</f>
        <v>3.1E-2</v>
      </c>
      <c r="F91" s="19">
        <f>[1]L!F91</f>
        <v>2.5000000000000001E-2</v>
      </c>
      <c r="G91" s="19">
        <f>[1]L!G91</f>
        <v>5.9999999999999984E-3</v>
      </c>
      <c r="H91" s="19">
        <f>[1]L!H91</f>
        <v>2.5000000000000001E-2</v>
      </c>
      <c r="I91" s="21">
        <f>[1]L!I91</f>
        <v>2.7000000000000001E-3</v>
      </c>
      <c r="J91" s="21">
        <f>[1]L!J91</f>
        <v>1.1000000000000001E-3</v>
      </c>
      <c r="K91" s="20">
        <f>[1]L!K91</f>
        <v>243</v>
      </c>
      <c r="L91" s="19">
        <f>[1]L!L91</f>
        <v>2.7E-2</v>
      </c>
      <c r="M91" s="18">
        <f>[1]L!M91</f>
        <v>9.1999999999999993</v>
      </c>
    </row>
    <row r="92" spans="1:19" x14ac:dyDescent="0.25">
      <c r="A92" s="147"/>
      <c r="B92" s="19" t="s">
        <v>185</v>
      </c>
      <c r="C92" s="166"/>
      <c r="D92" s="19">
        <f>[1]L!D92</f>
        <v>0.54700000000000004</v>
      </c>
      <c r="E92" s="19">
        <f>[1]L!E92</f>
        <v>0.09</v>
      </c>
      <c r="F92" s="19">
        <f>[1]L!F92</f>
        <v>6.8000000000000005E-2</v>
      </c>
      <c r="G92" s="19">
        <f>[1]L!G92</f>
        <v>2.1999999999999992E-2</v>
      </c>
      <c r="H92" s="19">
        <f>[1]L!H92</f>
        <v>3.3000000000000002E-2</v>
      </c>
      <c r="I92" s="21">
        <f>[1]L!I92</f>
        <v>1.18E-2</v>
      </c>
      <c r="J92" s="21" t="str">
        <f>[1]L!J92</f>
        <v>nd</v>
      </c>
      <c r="K92" s="20">
        <f>[1]L!K92</f>
        <v>232</v>
      </c>
      <c r="L92" s="19">
        <f>[1]L!L92</f>
        <v>1.7000000000000001E-2</v>
      </c>
      <c r="M92" s="18">
        <f>[1]L!M92</f>
        <v>6.3</v>
      </c>
    </row>
    <row r="93" spans="1:19" x14ac:dyDescent="0.25">
      <c r="A93" s="147"/>
      <c r="B93" s="19" t="s">
        <v>30</v>
      </c>
      <c r="C93" s="19" t="s">
        <v>146</v>
      </c>
      <c r="D93" s="19">
        <f>[1]L!D93</f>
        <v>0.08</v>
      </c>
      <c r="E93" s="19">
        <f>[1]L!E93</f>
        <v>2.3E-2</v>
      </c>
      <c r="F93" s="19">
        <f>[1]L!F93</f>
        <v>0.01</v>
      </c>
      <c r="G93" s="19">
        <f>[1]L!G93</f>
        <v>1.2999999999999999E-2</v>
      </c>
      <c r="H93" s="19">
        <f>[1]L!H93</f>
        <v>0.27600000000000002</v>
      </c>
      <c r="I93" s="21" t="str">
        <f>[1]L!I93</f>
        <v>nd</v>
      </c>
      <c r="J93" s="21">
        <f>[1]L!J93</f>
        <v>1.4999999999999999E-2</v>
      </c>
      <c r="K93" s="20">
        <f>[1]L!K93</f>
        <v>256</v>
      </c>
      <c r="L93" s="19">
        <f>[1]L!L93</f>
        <v>0.02</v>
      </c>
      <c r="M93" s="18">
        <f>[1]L!M93</f>
        <v>10.4</v>
      </c>
    </row>
    <row r="94" spans="1:19" x14ac:dyDescent="0.25">
      <c r="A94" s="147">
        <v>2015</v>
      </c>
      <c r="B94" s="4" t="s">
        <v>6</v>
      </c>
      <c r="C94" s="161" t="s">
        <v>146</v>
      </c>
      <c r="D94" s="4">
        <f>[1]L!D94</f>
        <v>0.19700000000000001</v>
      </c>
      <c r="E94" s="4">
        <f>[1]L!E94</f>
        <v>1.7000000000000001E-2</v>
      </c>
      <c r="F94" s="4">
        <f>[1]L!F94</f>
        <v>1.4999999999999999E-2</v>
      </c>
      <c r="G94" s="4">
        <f>[1]L!G94</f>
        <v>2.0000000000000018E-3</v>
      </c>
      <c r="H94" s="4">
        <f>[1]L!H94</f>
        <v>0.01</v>
      </c>
      <c r="I94" s="7">
        <f>[1]L!I94</f>
        <v>1.2999999999999999E-3</v>
      </c>
      <c r="J94" s="7">
        <f>[1]L!J94</f>
        <v>1.1000000000000001E-3</v>
      </c>
      <c r="K94" s="6">
        <f>[1]L!K94</f>
        <v>209</v>
      </c>
      <c r="L94" s="4">
        <f>[1]L!L94</f>
        <v>2.2322203474214555E-2</v>
      </c>
      <c r="M94" s="5">
        <f>[1]L!M94</f>
        <v>10.6</v>
      </c>
    </row>
    <row r="95" spans="1:19" x14ac:dyDescent="0.25">
      <c r="A95" s="147"/>
      <c r="B95" s="4" t="s">
        <v>184</v>
      </c>
      <c r="C95" s="162"/>
      <c r="D95" s="4">
        <f>[1]L!D95</f>
        <v>0.372</v>
      </c>
      <c r="E95" s="4">
        <f>[1]L!E95</f>
        <v>2.1000000000000001E-2</v>
      </c>
      <c r="F95" s="4">
        <f>[1]L!F95</f>
        <v>1.7000000000000001E-2</v>
      </c>
      <c r="G95" s="4">
        <f>[1]L!G95</f>
        <v>4.0000000000000001E-3</v>
      </c>
      <c r="H95" s="4">
        <f>[1]L!H95</f>
        <v>0.02</v>
      </c>
      <c r="I95" s="7">
        <f>[1]L!I95</f>
        <v>2E-3</v>
      </c>
      <c r="J95" s="7">
        <f>[1]L!J95</f>
        <v>1.1000000000000001E-3</v>
      </c>
      <c r="K95" s="6">
        <f>[1]L!K95</f>
        <v>222</v>
      </c>
      <c r="L95" s="4">
        <f>[1]L!L95</f>
        <v>2.4097959183673467E-2</v>
      </c>
      <c r="M95" s="5">
        <f>[1]L!M95</f>
        <v>10</v>
      </c>
    </row>
    <row r="96" spans="1:19" s="10" customFormat="1" x14ac:dyDescent="0.25">
      <c r="A96" s="147"/>
      <c r="B96" s="4" t="s">
        <v>185</v>
      </c>
      <c r="C96" s="162"/>
      <c r="D96" s="4">
        <f>[1]L!D96</f>
        <v>0.35</v>
      </c>
      <c r="E96" s="4">
        <f>[1]L!E96</f>
        <v>6.4000000000000001E-2</v>
      </c>
      <c r="F96" s="4">
        <f>[1]L!F96</f>
        <v>4.5999999999999999E-2</v>
      </c>
      <c r="G96" s="4">
        <f>[1]L!G96</f>
        <v>1.8000000000000002E-2</v>
      </c>
      <c r="H96" s="4">
        <f>[1]L!H96</f>
        <v>2.8000000000000001E-2</v>
      </c>
      <c r="I96" s="7">
        <f>[1]L!I96</f>
        <v>7.7999999999999996E-3</v>
      </c>
      <c r="J96" s="7" t="str">
        <f>[1]L!J96</f>
        <v>nd</v>
      </c>
      <c r="K96" s="6">
        <f>[1]L!K96</f>
        <v>215</v>
      </c>
      <c r="L96" s="4">
        <f>[1]L!L96</f>
        <v>1.7000000000000001E-2</v>
      </c>
      <c r="M96" s="5">
        <f>[1]L!M96</f>
        <v>6.8</v>
      </c>
      <c r="N96" s="98"/>
      <c r="O96" s="98"/>
      <c r="P96" s="98"/>
      <c r="Q96" s="98"/>
      <c r="R96" s="98"/>
      <c r="S96" s="98"/>
    </row>
    <row r="97" spans="1:20" s="10" customFormat="1" x14ac:dyDescent="0.25">
      <c r="A97" s="147"/>
      <c r="B97" s="4" t="s">
        <v>30</v>
      </c>
      <c r="C97" s="163"/>
      <c r="D97" s="4">
        <f>[1]L!D97</f>
        <v>5.0999999999999997E-2</v>
      </c>
      <c r="E97" s="4">
        <f>[1]L!E97</f>
        <v>0.02</v>
      </c>
      <c r="F97" s="4">
        <f>[1]L!F97</f>
        <v>8.0000000000000002E-3</v>
      </c>
      <c r="G97" s="4">
        <f>[1]L!G97</f>
        <v>1.2E-2</v>
      </c>
      <c r="H97" s="4">
        <f>[1]L!H97</f>
        <v>0.28199999999999997</v>
      </c>
      <c r="I97" s="7" t="str">
        <f>[1]L!I97</f>
        <v>nd</v>
      </c>
      <c r="J97" s="7">
        <f>[1]L!J97</f>
        <v>1.7999999999999999E-2</v>
      </c>
      <c r="K97" s="6">
        <f>[1]L!K97</f>
        <v>252</v>
      </c>
      <c r="L97" s="4">
        <f>[1]L!L97</f>
        <v>0.02</v>
      </c>
      <c r="M97" s="5">
        <f>[1]L!M97</f>
        <v>10.6</v>
      </c>
      <c r="N97" s="98"/>
      <c r="O97" s="98"/>
      <c r="P97" s="98"/>
      <c r="Q97" s="98"/>
      <c r="R97" s="98"/>
      <c r="S97" s="98"/>
    </row>
    <row r="98" spans="1:20" s="10" customFormat="1" x14ac:dyDescent="0.25">
      <c r="A98" s="147">
        <v>2016</v>
      </c>
      <c r="B98" s="19" t="s">
        <v>6</v>
      </c>
      <c r="C98" s="164" t="s">
        <v>146</v>
      </c>
      <c r="D98" s="19">
        <f>[1]L!D98</f>
        <v>0.218</v>
      </c>
      <c r="E98" s="19">
        <f>[1]L!E98</f>
        <v>1.9E-2</v>
      </c>
      <c r="F98" s="19">
        <f>[1]L!F98</f>
        <v>1.6E-2</v>
      </c>
      <c r="G98" s="19">
        <f>[1]L!G98</f>
        <v>2.9999999999999992E-3</v>
      </c>
      <c r="H98" s="19">
        <f>[1]L!H98</f>
        <v>8.0000000000000002E-3</v>
      </c>
      <c r="I98" s="21">
        <f>[1]L!I98</f>
        <v>1.1000000000000001E-3</v>
      </c>
      <c r="J98" s="21">
        <f>[1]L!J98</f>
        <v>1.1000000000000001E-3</v>
      </c>
      <c r="K98" s="20">
        <f>[1]L!K98</f>
        <v>210</v>
      </c>
      <c r="L98" s="19">
        <f>[1]L!L98</f>
        <v>2.1999999999999999E-2</v>
      </c>
      <c r="M98" s="18">
        <f>[1]L!M98</f>
        <v>10.4</v>
      </c>
      <c r="N98" s="98"/>
      <c r="O98" s="98"/>
      <c r="P98" s="98"/>
      <c r="Q98" s="98"/>
      <c r="R98" s="98"/>
      <c r="S98" s="98"/>
    </row>
    <row r="99" spans="1:20" s="10" customFormat="1" x14ac:dyDescent="0.25">
      <c r="A99" s="147"/>
      <c r="B99" s="19" t="s">
        <v>184</v>
      </c>
      <c r="C99" s="165"/>
      <c r="D99" s="19">
        <f>[1]L!D99</f>
        <v>0.35099999999999998</v>
      </c>
      <c r="E99" s="19">
        <f>[1]L!E99</f>
        <v>2.1000000000000001E-2</v>
      </c>
      <c r="F99" s="19">
        <f>[1]L!F99</f>
        <v>1.7000000000000001E-2</v>
      </c>
      <c r="G99" s="19">
        <f>[1]L!G99</f>
        <v>4.0000000000000001E-3</v>
      </c>
      <c r="H99" s="19">
        <f>[1]L!H99</f>
        <v>0.01</v>
      </c>
      <c r="I99" s="21">
        <f>[1]L!I99</f>
        <v>1.6000000000000001E-3</v>
      </c>
      <c r="J99" s="21">
        <f>[1]L!J99</f>
        <v>1.1000000000000001E-3</v>
      </c>
      <c r="K99" s="20">
        <f>[1]L!K99</f>
        <v>216</v>
      </c>
      <c r="L99" s="19">
        <f>[1]L!L99</f>
        <v>2.4E-2</v>
      </c>
      <c r="M99" s="18">
        <f>[1]L!M99</f>
        <v>10.1</v>
      </c>
      <c r="N99" s="98"/>
      <c r="O99" s="98"/>
      <c r="P99" s="98"/>
      <c r="Q99" s="98"/>
      <c r="R99" s="98"/>
      <c r="S99" s="98"/>
    </row>
    <row r="100" spans="1:20" s="10" customFormat="1" x14ac:dyDescent="0.25">
      <c r="A100" s="147"/>
      <c r="B100" s="19" t="s">
        <v>185</v>
      </c>
      <c r="C100" s="165"/>
      <c r="D100" s="19">
        <f>[1]L!D100</f>
        <v>0.44</v>
      </c>
      <c r="E100" s="19">
        <f>[1]L!E100</f>
        <v>7.6999999999999999E-2</v>
      </c>
      <c r="F100" s="19">
        <f>[1]L!F100</f>
        <v>6.0999999999999999E-2</v>
      </c>
      <c r="G100" s="19">
        <f>[1]L!G100</f>
        <v>1.6E-2</v>
      </c>
      <c r="H100" s="19">
        <f>[1]L!H100</f>
        <v>3.7999999999999999E-2</v>
      </c>
      <c r="I100" s="21">
        <f>[1]L!I100</f>
        <v>9.7999999999999997E-3</v>
      </c>
      <c r="J100" s="21" t="str">
        <f>[1]L!J100</f>
        <v>nd</v>
      </c>
      <c r="K100" s="20">
        <f>[1]L!K100</f>
        <v>217</v>
      </c>
      <c r="L100" s="19">
        <f>[1]L!L100</f>
        <v>1.7000000000000001E-2</v>
      </c>
      <c r="M100" s="18">
        <f>[1]L!M100</f>
        <v>6.7</v>
      </c>
      <c r="N100" s="98"/>
      <c r="O100" s="98"/>
      <c r="P100" s="98"/>
      <c r="Q100" s="98"/>
      <c r="R100" s="98"/>
      <c r="S100" s="98"/>
    </row>
    <row r="101" spans="1:20" s="10" customFormat="1" x14ac:dyDescent="0.25">
      <c r="A101" s="147"/>
      <c r="B101" s="19" t="s">
        <v>30</v>
      </c>
      <c r="C101" s="166"/>
      <c r="D101" s="19">
        <f>[1]L!D101</f>
        <v>4.2999999999999997E-2</v>
      </c>
      <c r="E101" s="19">
        <f>[1]L!E101</f>
        <v>2.4E-2</v>
      </c>
      <c r="F101" s="19">
        <f>[1]L!F101</f>
        <v>1.2E-2</v>
      </c>
      <c r="G101" s="19">
        <f>[1]L!G101</f>
        <v>1.2E-2</v>
      </c>
      <c r="H101" s="19">
        <f>[1]L!H101</f>
        <v>0.28100000000000003</v>
      </c>
      <c r="I101" s="21" t="str">
        <f>[1]L!I101</f>
        <v>nd</v>
      </c>
      <c r="J101" s="21">
        <f>[1]L!J101</f>
        <v>1.2E-2</v>
      </c>
      <c r="K101" s="20">
        <f>[1]L!K101</f>
        <v>247</v>
      </c>
      <c r="L101" s="19">
        <f>[1]L!L101</f>
        <v>0.02</v>
      </c>
      <c r="M101" s="18">
        <f>[1]L!M101</f>
        <v>10.8</v>
      </c>
      <c r="N101" s="98"/>
      <c r="O101" s="98"/>
      <c r="P101" s="98"/>
      <c r="Q101" s="98"/>
      <c r="R101" s="98"/>
      <c r="S101" s="98"/>
    </row>
    <row r="102" spans="1:20" s="10" customFormat="1" x14ac:dyDescent="0.25">
      <c r="A102" s="147">
        <v>2017</v>
      </c>
      <c r="B102" s="114" t="s">
        <v>117</v>
      </c>
      <c r="C102" s="149" t="s">
        <v>146</v>
      </c>
      <c r="D102" s="4">
        <f>[1]L!D102</f>
        <v>0.16</v>
      </c>
      <c r="E102" s="4">
        <f>[1]L!E102</f>
        <v>1.6E-2</v>
      </c>
      <c r="F102" s="4">
        <f>[1]L!F102</f>
        <v>1.2999999999999999E-2</v>
      </c>
      <c r="G102" s="4">
        <f>[1]L!G102</f>
        <v>3.0000000000000009E-3</v>
      </c>
      <c r="H102" s="4">
        <f>[1]L!H102</f>
        <v>1.0999999999999999E-2</v>
      </c>
      <c r="I102" s="7">
        <f>[1]L!I102</f>
        <v>1.1000000000000001E-3</v>
      </c>
      <c r="J102" s="7">
        <f>[1]L!J102</f>
        <v>1.1000000000000001E-3</v>
      </c>
      <c r="K102" s="6">
        <f>[1]L!K102</f>
        <v>200</v>
      </c>
      <c r="L102" s="4">
        <f>[1]L!L102</f>
        <v>2.2322203474214555E-2</v>
      </c>
      <c r="M102" s="5">
        <f>[1]L!M102</f>
        <v>10.9</v>
      </c>
      <c r="N102" s="98"/>
      <c r="O102" s="98"/>
      <c r="P102" s="98"/>
      <c r="Q102" s="98"/>
      <c r="R102" s="98"/>
      <c r="S102" s="98"/>
    </row>
    <row r="103" spans="1:20" s="10" customFormat="1" x14ac:dyDescent="0.25">
      <c r="A103" s="147"/>
      <c r="B103" s="114" t="s">
        <v>186</v>
      </c>
      <c r="C103" s="150"/>
      <c r="D103" s="4">
        <f>[1]L!D103</f>
        <v>0.249</v>
      </c>
      <c r="E103" s="4">
        <f>[1]L!E103</f>
        <v>1.9E-2</v>
      </c>
      <c r="F103" s="4">
        <f>[1]L!F103</f>
        <v>1.4E-2</v>
      </c>
      <c r="G103" s="4">
        <f>[1]L!G103</f>
        <v>4.9999999999999992E-3</v>
      </c>
      <c r="H103" s="4">
        <f>[1]L!H103</f>
        <v>1.4999999999999999E-2</v>
      </c>
      <c r="I103" s="7">
        <f>[1]L!I103</f>
        <v>2.2000000000000001E-3</v>
      </c>
      <c r="J103" s="7">
        <f>[1]L!J103</f>
        <v>1.1000000000000001E-3</v>
      </c>
      <c r="K103" s="6">
        <f>[1]L!K103</f>
        <v>208</v>
      </c>
      <c r="L103" s="4">
        <f>[1]L!L103</f>
        <v>2.4097959183673467E-2</v>
      </c>
      <c r="M103" s="5">
        <f>[1]L!M103</f>
        <v>10.7</v>
      </c>
      <c r="N103" s="98"/>
      <c r="O103" s="98"/>
      <c r="P103" s="98"/>
      <c r="Q103" s="98"/>
      <c r="R103" s="98"/>
      <c r="S103" s="98"/>
    </row>
    <row r="104" spans="1:20" s="10" customFormat="1" x14ac:dyDescent="0.25">
      <c r="A104" s="147"/>
      <c r="B104" s="114" t="s">
        <v>185</v>
      </c>
      <c r="C104" s="150"/>
      <c r="D104" s="4">
        <f>[1]L!D104</f>
        <v>0.19400000000000001</v>
      </c>
      <c r="E104" s="4">
        <f>[1]L!E104</f>
        <v>4.1000000000000002E-2</v>
      </c>
      <c r="F104" s="4">
        <f>[1]L!F104</f>
        <v>2.5999999999999999E-2</v>
      </c>
      <c r="G104" s="4">
        <f>[1]L!G104</f>
        <v>1.5000000000000003E-2</v>
      </c>
      <c r="H104" s="4">
        <f>[1]L!H104</f>
        <v>1.4999999999999999E-2</v>
      </c>
      <c r="I104" s="7">
        <f>[1]L!I104</f>
        <v>8.2000000000000007E-3</v>
      </c>
      <c r="J104" s="7" t="str">
        <f>[1]L!J104</f>
        <v>nd</v>
      </c>
      <c r="K104" s="6">
        <f>[1]L!K104</f>
        <v>201</v>
      </c>
      <c r="L104" s="4">
        <f>[1]L!L104</f>
        <v>1.7000000000000001E-2</v>
      </c>
      <c r="M104" s="5">
        <f>[1]L!M104</f>
        <v>7.4</v>
      </c>
      <c r="N104" s="98"/>
      <c r="O104" s="98"/>
      <c r="P104" s="98"/>
      <c r="Q104" s="98"/>
      <c r="R104" s="98"/>
      <c r="S104" s="98"/>
    </row>
    <row r="105" spans="1:20" s="10" customFormat="1" ht="15.75" customHeight="1" x14ac:dyDescent="0.25">
      <c r="A105" s="147"/>
      <c r="B105" s="114" t="s">
        <v>30</v>
      </c>
      <c r="C105" s="167"/>
      <c r="D105" s="4">
        <f>[1]L!D105</f>
        <v>4.2999999999999997E-2</v>
      </c>
      <c r="E105" s="4">
        <f>[1]L!E105</f>
        <v>0.02</v>
      </c>
      <c r="F105" s="4">
        <f>[1]L!F105</f>
        <v>0.01</v>
      </c>
      <c r="G105" s="4">
        <f>[1]L!G105</f>
        <v>0.01</v>
      </c>
      <c r="H105" s="4">
        <f>[1]L!H105</f>
        <v>0.27500000000000002</v>
      </c>
      <c r="I105" s="7" t="str">
        <f>[1]L!I105</f>
        <v>nd</v>
      </c>
      <c r="J105" s="7">
        <f>[1]L!J105</f>
        <v>1E-3</v>
      </c>
      <c r="K105" s="6">
        <f>[1]L!K105</f>
        <v>247</v>
      </c>
      <c r="L105" s="4">
        <f>[1]L!L105</f>
        <v>0.02</v>
      </c>
      <c r="M105" s="5">
        <f>[1]L!M105</f>
        <v>10.8</v>
      </c>
      <c r="N105" s="98"/>
      <c r="O105" s="98"/>
      <c r="P105" s="98"/>
      <c r="Q105" s="98"/>
      <c r="R105" s="98"/>
      <c r="S105" s="98"/>
    </row>
    <row r="106" spans="1:20" s="10" customFormat="1" x14ac:dyDescent="0.2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98"/>
      <c r="O106" s="98"/>
      <c r="P106" s="98"/>
      <c r="Q106" s="98"/>
      <c r="R106" s="98"/>
      <c r="S106" s="98"/>
    </row>
    <row r="107" spans="1:20" s="10" customFormat="1" x14ac:dyDescent="0.2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98"/>
      <c r="O107" s="98"/>
      <c r="P107" s="98"/>
      <c r="Q107" s="98"/>
      <c r="R107" s="98"/>
      <c r="S107" s="98"/>
    </row>
    <row r="108" spans="1:20" s="10" customFormat="1" x14ac:dyDescent="0.25">
      <c r="A108" s="17" t="s">
        <v>191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98"/>
      <c r="O108" s="98"/>
      <c r="P108" s="98"/>
      <c r="Q108" s="98"/>
      <c r="R108" s="98"/>
      <c r="S108" s="98"/>
    </row>
    <row r="109" spans="1:20" s="10" customFormat="1" x14ac:dyDescent="0.25">
      <c r="A109" s="17" t="s">
        <v>153</v>
      </c>
      <c r="N109" s="98"/>
      <c r="O109" s="98"/>
      <c r="P109" s="98"/>
      <c r="Q109" s="98"/>
      <c r="R109" s="98"/>
      <c r="S109" s="98"/>
    </row>
    <row r="110" spans="1:20" s="10" customFormat="1" x14ac:dyDescent="0.25">
      <c r="A110" s="17" t="s">
        <v>29</v>
      </c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O110" s="98"/>
      <c r="P110" s="98"/>
      <c r="Q110" s="98"/>
      <c r="R110" s="98"/>
      <c r="S110" s="98"/>
      <c r="T110" s="98"/>
    </row>
    <row r="111" spans="1:20" s="10" customFormat="1" x14ac:dyDescent="0.25">
      <c r="A111" s="13" t="s">
        <v>28</v>
      </c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O111" s="98"/>
      <c r="P111" s="98"/>
      <c r="Q111" s="98"/>
      <c r="R111" s="98"/>
      <c r="S111" s="98"/>
      <c r="T111" s="98"/>
    </row>
    <row r="112" spans="1:20" x14ac:dyDescent="0.25">
      <c r="A112" s="13" t="s">
        <v>27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1:13" x14ac:dyDescent="0.25">
      <c r="A113" s="14" t="s">
        <v>26</v>
      </c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 spans="1:13" x14ac:dyDescent="0.25">
      <c r="A114" s="15" t="s">
        <v>25</v>
      </c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</row>
    <row r="115" spans="1:13" x14ac:dyDescent="0.25">
      <c r="A115" s="14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x14ac:dyDescent="0.25">
      <c r="A116" s="14" t="s">
        <v>1</v>
      </c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x14ac:dyDescent="0.25">
      <c r="A117" s="13" t="s">
        <v>154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</row>
    <row r="118" spans="1:13" x14ac:dyDescent="0.25">
      <c r="A118" s="17" t="s">
        <v>155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</row>
    <row r="119" spans="1:13" x14ac:dyDescent="0.25">
      <c r="A119" s="14" t="s">
        <v>156</v>
      </c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</row>
    <row r="120" spans="1:13" x14ac:dyDescent="0.25">
      <c r="A120" s="17" t="s">
        <v>157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</row>
  </sheetData>
  <mergeCells count="82">
    <mergeCell ref="A53:A56"/>
    <mergeCell ref="C53:C56"/>
    <mergeCell ref="A9:A10"/>
    <mergeCell ref="C9:C10"/>
    <mergeCell ref="D3:D4"/>
    <mergeCell ref="E3:G3"/>
    <mergeCell ref="A49:A52"/>
    <mergeCell ref="C49:C52"/>
    <mergeCell ref="H3:H4"/>
    <mergeCell ref="C25:C26"/>
    <mergeCell ref="A21:A22"/>
    <mergeCell ref="C21:C22"/>
    <mergeCell ref="A11:A12"/>
    <mergeCell ref="C11:C12"/>
    <mergeCell ref="A13:A14"/>
    <mergeCell ref="C13:C14"/>
    <mergeCell ref="A15:A16"/>
    <mergeCell ref="C15:C16"/>
    <mergeCell ref="A17:A18"/>
    <mergeCell ref="C17:C18"/>
    <mergeCell ref="A19:A20"/>
    <mergeCell ref="C19:C20"/>
    <mergeCell ref="A7:A8"/>
    <mergeCell ref="C7:C8"/>
    <mergeCell ref="A31:A32"/>
    <mergeCell ref="C31:C32"/>
    <mergeCell ref="A45:A48"/>
    <mergeCell ref="C45:C48"/>
    <mergeCell ref="A35:A36"/>
    <mergeCell ref="C35:C36"/>
    <mergeCell ref="A37:A38"/>
    <mergeCell ref="C37:C38"/>
    <mergeCell ref="C39:C40"/>
    <mergeCell ref="A41:A42"/>
    <mergeCell ref="C41:C42"/>
    <mergeCell ref="A43:A44"/>
    <mergeCell ref="C43:C44"/>
    <mergeCell ref="A25:A26"/>
    <mergeCell ref="A27:A28"/>
    <mergeCell ref="C27:C28"/>
    <mergeCell ref="A29:A30"/>
    <mergeCell ref="C29:C30"/>
    <mergeCell ref="A1:M2"/>
    <mergeCell ref="A39:A40"/>
    <mergeCell ref="I3:I4"/>
    <mergeCell ref="J3:J4"/>
    <mergeCell ref="K3:K4"/>
    <mergeCell ref="L3:L4"/>
    <mergeCell ref="M3:M4"/>
    <mergeCell ref="A5:A6"/>
    <mergeCell ref="C5:C6"/>
    <mergeCell ref="A3:A4"/>
    <mergeCell ref="B3:B4"/>
    <mergeCell ref="C3:C4"/>
    <mergeCell ref="A33:A34"/>
    <mergeCell ref="C33:C34"/>
    <mergeCell ref="A23:A24"/>
    <mergeCell ref="C23:C24"/>
    <mergeCell ref="A57:A61"/>
    <mergeCell ref="C57:C61"/>
    <mergeCell ref="A62:A65"/>
    <mergeCell ref="C62:C65"/>
    <mergeCell ref="A66:A69"/>
    <mergeCell ref="C66:C69"/>
    <mergeCell ref="A70:A73"/>
    <mergeCell ref="C70:C73"/>
    <mergeCell ref="A74:A77"/>
    <mergeCell ref="C74:C77"/>
    <mergeCell ref="A78:A81"/>
    <mergeCell ref="C78:C81"/>
    <mergeCell ref="A82:A85"/>
    <mergeCell ref="C82:C85"/>
    <mergeCell ref="A86:A89"/>
    <mergeCell ref="C86:C88"/>
    <mergeCell ref="A90:A93"/>
    <mergeCell ref="C90:C92"/>
    <mergeCell ref="A94:A97"/>
    <mergeCell ref="C94:C97"/>
    <mergeCell ref="A98:A101"/>
    <mergeCell ref="C98:C101"/>
    <mergeCell ref="A102:A105"/>
    <mergeCell ref="C102:C10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zoomScaleNormal="100" workbookViewId="0">
      <pane ySplit="5" topLeftCell="A6" activePane="bottomLeft" state="frozen"/>
      <selection pane="bottomLeft" activeCell="S6" sqref="S6"/>
    </sheetView>
  </sheetViews>
  <sheetFormatPr defaultRowHeight="15" x14ac:dyDescent="0.25"/>
  <cols>
    <col min="1" max="1" width="7.7109375" customWidth="1"/>
    <col min="2" max="17" width="9.7109375" customWidth="1"/>
  </cols>
  <sheetData>
    <row r="1" spans="1:17" ht="35.25" customHeight="1" x14ac:dyDescent="0.25">
      <c r="A1" s="298" t="s">
        <v>208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</row>
    <row r="3" spans="1:17" x14ac:dyDescent="0.25">
      <c r="A3" s="299" t="s">
        <v>20</v>
      </c>
      <c r="B3" s="300" t="s">
        <v>201</v>
      </c>
      <c r="C3" s="300"/>
      <c r="D3" s="300"/>
      <c r="E3" s="300"/>
      <c r="F3" s="300" t="s">
        <v>202</v>
      </c>
      <c r="G3" s="300"/>
      <c r="H3" s="300"/>
      <c r="I3" s="300"/>
      <c r="J3" s="300" t="s">
        <v>203</v>
      </c>
      <c r="K3" s="300"/>
      <c r="L3" s="300"/>
      <c r="M3" s="300"/>
      <c r="N3" s="300" t="s">
        <v>204</v>
      </c>
      <c r="O3" s="300"/>
      <c r="P3" s="300"/>
      <c r="Q3" s="300"/>
    </row>
    <row r="4" spans="1:17" x14ac:dyDescent="0.25">
      <c r="A4" s="299"/>
      <c r="B4" s="276" t="s">
        <v>6</v>
      </c>
      <c r="C4" s="276" t="s">
        <v>139</v>
      </c>
      <c r="D4" s="179" t="s">
        <v>205</v>
      </c>
      <c r="E4" s="179"/>
      <c r="F4" s="276" t="s">
        <v>6</v>
      </c>
      <c r="G4" s="276" t="s">
        <v>139</v>
      </c>
      <c r="H4" s="179" t="s">
        <v>205</v>
      </c>
      <c r="I4" s="179"/>
      <c r="J4" s="276" t="s">
        <v>6</v>
      </c>
      <c r="K4" s="276" t="s">
        <v>139</v>
      </c>
      <c r="L4" s="179" t="s">
        <v>205</v>
      </c>
      <c r="M4" s="179"/>
      <c r="N4" s="276" t="s">
        <v>6</v>
      </c>
      <c r="O4" s="276" t="s">
        <v>139</v>
      </c>
      <c r="P4" s="179" t="s">
        <v>205</v>
      </c>
      <c r="Q4" s="179"/>
    </row>
    <row r="5" spans="1:17" ht="25.5" x14ac:dyDescent="0.25">
      <c r="A5" s="299"/>
      <c r="B5" s="301"/>
      <c r="C5" s="301"/>
      <c r="D5" s="142" t="s">
        <v>6</v>
      </c>
      <c r="E5" s="142" t="s">
        <v>139</v>
      </c>
      <c r="F5" s="301"/>
      <c r="G5" s="301"/>
      <c r="H5" s="142" t="s">
        <v>6</v>
      </c>
      <c r="I5" s="142" t="s">
        <v>139</v>
      </c>
      <c r="J5" s="301"/>
      <c r="K5" s="301"/>
      <c r="L5" s="142" t="s">
        <v>6</v>
      </c>
      <c r="M5" s="142" t="s">
        <v>139</v>
      </c>
      <c r="N5" s="301"/>
      <c r="O5" s="301"/>
      <c r="P5" s="142" t="s">
        <v>6</v>
      </c>
      <c r="Q5" s="142" t="s">
        <v>139</v>
      </c>
    </row>
    <row r="6" spans="1:17" x14ac:dyDescent="0.25">
      <c r="A6" s="20">
        <v>1976</v>
      </c>
      <c r="B6" s="281">
        <v>39.6</v>
      </c>
      <c r="C6" s="282" t="s">
        <v>4</v>
      </c>
      <c r="D6" s="282" t="s">
        <v>4</v>
      </c>
      <c r="E6" s="282" t="s">
        <v>4</v>
      </c>
      <c r="F6" s="282">
        <v>3.0599999999999996</v>
      </c>
      <c r="G6" s="282" t="s">
        <v>4</v>
      </c>
      <c r="H6" s="282" t="s">
        <v>4</v>
      </c>
      <c r="I6" s="282" t="s">
        <v>4</v>
      </c>
      <c r="J6" s="283">
        <v>1.4</v>
      </c>
      <c r="K6" s="282" t="s">
        <v>4</v>
      </c>
      <c r="L6" s="282" t="s">
        <v>4</v>
      </c>
      <c r="M6" s="282" t="s">
        <v>4</v>
      </c>
      <c r="N6" s="284">
        <v>6.0000000000000005E-2</v>
      </c>
      <c r="O6" s="282" t="s">
        <v>4</v>
      </c>
      <c r="P6" s="282" t="s">
        <v>4</v>
      </c>
      <c r="Q6" s="282" t="s">
        <v>4</v>
      </c>
    </row>
    <row r="7" spans="1:17" x14ac:dyDescent="0.25">
      <c r="A7" s="141">
        <v>1977</v>
      </c>
      <c r="B7" s="285">
        <v>39.6</v>
      </c>
      <c r="C7" s="286" t="s">
        <v>4</v>
      </c>
      <c r="D7" s="286" t="s">
        <v>4</v>
      </c>
      <c r="E7" s="286" t="s">
        <v>4</v>
      </c>
      <c r="F7" s="286">
        <v>3.0599999999999996</v>
      </c>
      <c r="G7" s="286" t="s">
        <v>4</v>
      </c>
      <c r="H7" s="286" t="s">
        <v>4</v>
      </c>
      <c r="I7" s="286" t="s">
        <v>4</v>
      </c>
      <c r="J7" s="287">
        <v>1.4</v>
      </c>
      <c r="K7" s="286" t="s">
        <v>4</v>
      </c>
      <c r="L7" s="286" t="s">
        <v>4</v>
      </c>
      <c r="M7" s="286" t="s">
        <v>4</v>
      </c>
      <c r="N7" s="288">
        <v>6.0000000000000005E-2</v>
      </c>
      <c r="O7" s="286" t="s">
        <v>4</v>
      </c>
      <c r="P7" s="286" t="s">
        <v>4</v>
      </c>
      <c r="Q7" s="286" t="s">
        <v>4</v>
      </c>
    </row>
    <row r="8" spans="1:17" x14ac:dyDescent="0.25">
      <c r="A8" s="140">
        <v>1978</v>
      </c>
      <c r="B8" s="281">
        <v>39.6</v>
      </c>
      <c r="C8" s="282" t="s">
        <v>4</v>
      </c>
      <c r="D8" s="282" t="s">
        <v>4</v>
      </c>
      <c r="E8" s="282" t="s">
        <v>4</v>
      </c>
      <c r="F8" s="282">
        <v>3.0599999999999996</v>
      </c>
      <c r="G8" s="282" t="s">
        <v>4</v>
      </c>
      <c r="H8" s="282" t="s">
        <v>4</v>
      </c>
      <c r="I8" s="282" t="s">
        <v>4</v>
      </c>
      <c r="J8" s="283">
        <v>1.4</v>
      </c>
      <c r="K8" s="282" t="s">
        <v>4</v>
      </c>
      <c r="L8" s="282" t="s">
        <v>4</v>
      </c>
      <c r="M8" s="282" t="s">
        <v>4</v>
      </c>
      <c r="N8" s="284">
        <v>6.0000000000000005E-2</v>
      </c>
      <c r="O8" s="282" t="s">
        <v>4</v>
      </c>
      <c r="P8" s="282" t="s">
        <v>4</v>
      </c>
      <c r="Q8" s="282" t="s">
        <v>4</v>
      </c>
    </row>
    <row r="9" spans="1:17" x14ac:dyDescent="0.25">
      <c r="A9" s="141">
        <v>1979</v>
      </c>
      <c r="B9" s="285">
        <v>39.6</v>
      </c>
      <c r="C9" s="285">
        <v>21.6</v>
      </c>
      <c r="D9" s="286" t="s">
        <v>4</v>
      </c>
      <c r="E9" s="286" t="s">
        <v>4</v>
      </c>
      <c r="F9" s="286">
        <v>3.0599999999999996</v>
      </c>
      <c r="G9" s="285">
        <v>1.63</v>
      </c>
      <c r="H9" s="286" t="s">
        <v>4</v>
      </c>
      <c r="I9" s="286" t="s">
        <v>4</v>
      </c>
      <c r="J9" s="287">
        <v>1.4</v>
      </c>
      <c r="K9" s="285">
        <v>1</v>
      </c>
      <c r="L9" s="286" t="s">
        <v>4</v>
      </c>
      <c r="M9" s="286" t="s">
        <v>4</v>
      </c>
      <c r="N9" s="288">
        <v>6.0000000000000005E-2</v>
      </c>
      <c r="O9" s="289">
        <v>0.13200000000000001</v>
      </c>
      <c r="P9" s="286" t="s">
        <v>4</v>
      </c>
      <c r="Q9" s="286" t="s">
        <v>4</v>
      </c>
    </row>
    <row r="10" spans="1:17" x14ac:dyDescent="0.25">
      <c r="A10" s="140">
        <v>1980</v>
      </c>
      <c r="B10" s="281">
        <v>39.6</v>
      </c>
      <c r="C10" s="281">
        <v>21.6</v>
      </c>
      <c r="D10" s="282" t="s">
        <v>4</v>
      </c>
      <c r="E10" s="282" t="s">
        <v>4</v>
      </c>
      <c r="F10" s="282">
        <v>3.0599999999999996</v>
      </c>
      <c r="G10" s="281">
        <v>1.63</v>
      </c>
      <c r="H10" s="282" t="s">
        <v>4</v>
      </c>
      <c r="I10" s="282" t="s">
        <v>4</v>
      </c>
      <c r="J10" s="283">
        <v>1.4</v>
      </c>
      <c r="K10" s="281">
        <v>1</v>
      </c>
      <c r="L10" s="282" t="s">
        <v>4</v>
      </c>
      <c r="M10" s="282" t="s">
        <v>4</v>
      </c>
      <c r="N10" s="284">
        <v>6.0000000000000005E-2</v>
      </c>
      <c r="O10" s="290">
        <v>0.13200000000000001</v>
      </c>
      <c r="P10" s="282" t="s">
        <v>4</v>
      </c>
      <c r="Q10" s="282" t="s">
        <v>4</v>
      </c>
    </row>
    <row r="11" spans="1:17" x14ac:dyDescent="0.25">
      <c r="A11" s="6">
        <v>1981</v>
      </c>
      <c r="B11" s="285">
        <v>39.6</v>
      </c>
      <c r="C11" s="285">
        <v>21.6</v>
      </c>
      <c r="D11" s="286" t="s">
        <v>4</v>
      </c>
      <c r="E11" s="286" t="s">
        <v>4</v>
      </c>
      <c r="F11" s="286">
        <v>3.0599999999999996</v>
      </c>
      <c r="G11" s="287">
        <v>1.6320000000000001</v>
      </c>
      <c r="H11" s="286" t="s">
        <v>4</v>
      </c>
      <c r="I11" s="286" t="s">
        <v>4</v>
      </c>
      <c r="J11" s="287">
        <v>1.4</v>
      </c>
      <c r="K11" s="285">
        <v>1</v>
      </c>
      <c r="L11" s="286" t="s">
        <v>4</v>
      </c>
      <c r="M11" s="286" t="s">
        <v>4</v>
      </c>
      <c r="N11" s="288">
        <v>6.0000000000000005E-2</v>
      </c>
      <c r="O11" s="289">
        <v>0.13200000000000001</v>
      </c>
      <c r="P11" s="286" t="s">
        <v>4</v>
      </c>
      <c r="Q11" s="286" t="s">
        <v>4</v>
      </c>
    </row>
    <row r="12" spans="1:17" x14ac:dyDescent="0.25">
      <c r="A12" s="20">
        <v>1982</v>
      </c>
      <c r="B12" s="281">
        <v>39.6</v>
      </c>
      <c r="C12" s="281">
        <v>21.6</v>
      </c>
      <c r="D12" s="282" t="s">
        <v>4</v>
      </c>
      <c r="E12" s="282" t="s">
        <v>4</v>
      </c>
      <c r="F12" s="282">
        <v>3.0599999999999996</v>
      </c>
      <c r="G12" s="283">
        <v>1.6320000000000001</v>
      </c>
      <c r="H12" s="282" t="s">
        <v>4</v>
      </c>
      <c r="I12" s="282" t="s">
        <v>4</v>
      </c>
      <c r="J12" s="283">
        <v>1.4</v>
      </c>
      <c r="K12" s="281">
        <v>1</v>
      </c>
      <c r="L12" s="282" t="s">
        <v>4</v>
      </c>
      <c r="M12" s="282" t="s">
        <v>4</v>
      </c>
      <c r="N12" s="284">
        <v>6.0000000000000005E-2</v>
      </c>
      <c r="O12" s="290">
        <v>0.13200000000000001</v>
      </c>
      <c r="P12" s="282" t="s">
        <v>4</v>
      </c>
      <c r="Q12" s="282" t="s">
        <v>4</v>
      </c>
    </row>
    <row r="13" spans="1:17" x14ac:dyDescent="0.25">
      <c r="A13" s="141">
        <v>1983</v>
      </c>
      <c r="B13" s="285">
        <v>39.6</v>
      </c>
      <c r="C13" s="285">
        <v>21.6</v>
      </c>
      <c r="D13" s="286" t="s">
        <v>4</v>
      </c>
      <c r="E13" s="286" t="s">
        <v>4</v>
      </c>
      <c r="F13" s="286">
        <v>3.0599999999999996</v>
      </c>
      <c r="G13" s="287">
        <v>1.6320000000000001</v>
      </c>
      <c r="H13" s="286" t="s">
        <v>4</v>
      </c>
      <c r="I13" s="286" t="s">
        <v>4</v>
      </c>
      <c r="J13" s="287">
        <v>1.4</v>
      </c>
      <c r="K13" s="285">
        <v>1</v>
      </c>
      <c r="L13" s="286" t="s">
        <v>4</v>
      </c>
      <c r="M13" s="286" t="s">
        <v>4</v>
      </c>
      <c r="N13" s="288">
        <v>6.0000000000000005E-2</v>
      </c>
      <c r="O13" s="289">
        <v>0.13200000000000001</v>
      </c>
      <c r="P13" s="286" t="s">
        <v>4</v>
      </c>
      <c r="Q13" s="286" t="s">
        <v>4</v>
      </c>
    </row>
    <row r="14" spans="1:17" x14ac:dyDescent="0.25">
      <c r="A14" s="140">
        <v>1984</v>
      </c>
      <c r="B14" s="281">
        <v>39.6</v>
      </c>
      <c r="C14" s="281">
        <v>20.279999999999998</v>
      </c>
      <c r="D14" s="282" t="s">
        <v>4</v>
      </c>
      <c r="E14" s="282" t="s">
        <v>4</v>
      </c>
      <c r="F14" s="282">
        <v>3.0599999999999996</v>
      </c>
      <c r="G14" s="283">
        <v>1.6320000000000001</v>
      </c>
      <c r="H14" s="282" t="s">
        <v>4</v>
      </c>
      <c r="I14" s="282" t="s">
        <v>4</v>
      </c>
      <c r="J14" s="283">
        <v>1.4</v>
      </c>
      <c r="K14" s="281">
        <v>1.2</v>
      </c>
      <c r="L14" s="282" t="s">
        <v>4</v>
      </c>
      <c r="M14" s="282" t="s">
        <v>4</v>
      </c>
      <c r="N14" s="284">
        <v>6.0000000000000005E-2</v>
      </c>
      <c r="O14" s="290">
        <v>0.13200000000000001</v>
      </c>
      <c r="P14" s="282" t="s">
        <v>4</v>
      </c>
      <c r="Q14" s="282" t="s">
        <v>4</v>
      </c>
    </row>
    <row r="15" spans="1:17" x14ac:dyDescent="0.25">
      <c r="A15" s="141">
        <v>1985</v>
      </c>
      <c r="B15" s="285">
        <v>33.6</v>
      </c>
      <c r="C15" s="285">
        <v>20.279999999999998</v>
      </c>
      <c r="D15" s="286" t="s">
        <v>4</v>
      </c>
      <c r="E15" s="286" t="s">
        <v>4</v>
      </c>
      <c r="F15" s="287">
        <v>2.448</v>
      </c>
      <c r="G15" s="287">
        <v>1.6320000000000001</v>
      </c>
      <c r="H15" s="286" t="s">
        <v>4</v>
      </c>
      <c r="I15" s="286" t="s">
        <v>4</v>
      </c>
      <c r="J15" s="287">
        <v>1.6</v>
      </c>
      <c r="K15" s="285">
        <v>1.2</v>
      </c>
      <c r="L15" s="286" t="s">
        <v>4</v>
      </c>
      <c r="M15" s="286" t="s">
        <v>4</v>
      </c>
      <c r="N15" s="288">
        <v>6.0000000000000005E-2</v>
      </c>
      <c r="O15" s="289">
        <v>0.13200000000000001</v>
      </c>
      <c r="P15" s="286" t="s">
        <v>4</v>
      </c>
      <c r="Q15" s="286" t="s">
        <v>4</v>
      </c>
    </row>
    <row r="16" spans="1:17" x14ac:dyDescent="0.25">
      <c r="A16" s="140">
        <v>1986</v>
      </c>
      <c r="B16" s="281">
        <v>33.6</v>
      </c>
      <c r="C16" s="281">
        <v>19.2</v>
      </c>
      <c r="D16" s="282" t="s">
        <v>4</v>
      </c>
      <c r="E16" s="282" t="s">
        <v>4</v>
      </c>
      <c r="F16" s="283">
        <v>2.448</v>
      </c>
      <c r="G16" s="283">
        <v>1.6320000000000001</v>
      </c>
      <c r="H16" s="282" t="s">
        <v>4</v>
      </c>
      <c r="I16" s="282" t="s">
        <v>4</v>
      </c>
      <c r="J16" s="283">
        <v>1.6</v>
      </c>
      <c r="K16" s="281">
        <v>1.8</v>
      </c>
      <c r="L16" s="282" t="s">
        <v>4</v>
      </c>
      <c r="M16" s="282" t="s">
        <v>4</v>
      </c>
      <c r="N16" s="284">
        <v>6.0000000000000005E-2</v>
      </c>
      <c r="O16" s="290">
        <v>0.13200000000000001</v>
      </c>
      <c r="P16" s="282" t="s">
        <v>4</v>
      </c>
      <c r="Q16" s="282" t="s">
        <v>4</v>
      </c>
    </row>
    <row r="17" spans="1:17" x14ac:dyDescent="0.25">
      <c r="A17" s="6">
        <v>1987</v>
      </c>
      <c r="B17" s="285">
        <v>26.4</v>
      </c>
      <c r="C17" s="285">
        <v>19.2</v>
      </c>
      <c r="D17" s="286" t="s">
        <v>4</v>
      </c>
      <c r="E17" s="286" t="s">
        <v>4</v>
      </c>
      <c r="F17" s="287">
        <v>2.04</v>
      </c>
      <c r="G17" s="287">
        <v>1.6320000000000001</v>
      </c>
      <c r="H17" s="286" t="s">
        <v>4</v>
      </c>
      <c r="I17" s="286" t="s">
        <v>4</v>
      </c>
      <c r="J17" s="287">
        <v>1.9</v>
      </c>
      <c r="K17" s="285">
        <v>1.8</v>
      </c>
      <c r="L17" s="286" t="s">
        <v>4</v>
      </c>
      <c r="M17" s="286" t="s">
        <v>4</v>
      </c>
      <c r="N17" s="288">
        <v>4.8000000000000001E-2</v>
      </c>
      <c r="O17" s="289">
        <v>0.13200000000000001</v>
      </c>
      <c r="P17" s="286" t="s">
        <v>4</v>
      </c>
      <c r="Q17" s="286" t="s">
        <v>4</v>
      </c>
    </row>
    <row r="18" spans="1:17" x14ac:dyDescent="0.25">
      <c r="A18" s="20">
        <v>1988</v>
      </c>
      <c r="B18" s="281">
        <v>26.4</v>
      </c>
      <c r="C18" s="281">
        <v>15.96</v>
      </c>
      <c r="D18" s="282" t="s">
        <v>4</v>
      </c>
      <c r="E18" s="282" t="s">
        <v>4</v>
      </c>
      <c r="F18" s="283">
        <v>2.04</v>
      </c>
      <c r="G18" s="283">
        <v>1.74</v>
      </c>
      <c r="H18" s="282" t="s">
        <v>4</v>
      </c>
      <c r="I18" s="282" t="s">
        <v>4</v>
      </c>
      <c r="J18" s="283">
        <v>1.9</v>
      </c>
      <c r="K18" s="281">
        <v>1.4</v>
      </c>
      <c r="L18" s="282" t="s">
        <v>4</v>
      </c>
      <c r="M18" s="282" t="s">
        <v>4</v>
      </c>
      <c r="N18" s="284">
        <v>4.8000000000000001E-2</v>
      </c>
      <c r="O18" s="290">
        <v>0.13200000000000001</v>
      </c>
      <c r="P18" s="282" t="s">
        <v>4</v>
      </c>
      <c r="Q18" s="282" t="s">
        <v>4</v>
      </c>
    </row>
    <row r="19" spans="1:17" x14ac:dyDescent="0.25">
      <c r="A19" s="141">
        <v>1989</v>
      </c>
      <c r="B19" s="285">
        <v>22.2</v>
      </c>
      <c r="C19" s="285">
        <v>15.360000000000001</v>
      </c>
      <c r="D19" s="286" t="s">
        <v>4</v>
      </c>
      <c r="E19" s="286" t="s">
        <v>4</v>
      </c>
      <c r="F19" s="287">
        <v>1.734</v>
      </c>
      <c r="G19" s="287">
        <v>1.6320000000000001</v>
      </c>
      <c r="H19" s="286" t="s">
        <v>4</v>
      </c>
      <c r="I19" s="286" t="s">
        <v>4</v>
      </c>
      <c r="J19" s="287">
        <v>1.8</v>
      </c>
      <c r="K19" s="285">
        <v>1.1000000000000001</v>
      </c>
      <c r="L19" s="286" t="s">
        <v>4</v>
      </c>
      <c r="M19" s="286" t="s">
        <v>4</v>
      </c>
      <c r="N19" s="288">
        <v>4.8000000000000001E-2</v>
      </c>
      <c r="O19" s="289">
        <v>0.13200000000000001</v>
      </c>
      <c r="P19" s="286" t="s">
        <v>4</v>
      </c>
      <c r="Q19" s="286" t="s">
        <v>4</v>
      </c>
    </row>
    <row r="20" spans="1:17" x14ac:dyDescent="0.25">
      <c r="A20" s="140">
        <v>1990</v>
      </c>
      <c r="B20" s="281">
        <v>18.239999999999998</v>
      </c>
      <c r="C20" s="281">
        <v>12.96</v>
      </c>
      <c r="D20" s="282" t="s">
        <v>4</v>
      </c>
      <c r="E20" s="282" t="s">
        <v>4</v>
      </c>
      <c r="F20" s="283">
        <v>1.6320000000000001</v>
      </c>
      <c r="G20" s="283">
        <v>1.3320000000000001</v>
      </c>
      <c r="H20" s="282" t="s">
        <v>4</v>
      </c>
      <c r="I20" s="282" t="s">
        <v>4</v>
      </c>
      <c r="J20" s="283">
        <v>1.6</v>
      </c>
      <c r="K20" s="281">
        <v>1.2</v>
      </c>
      <c r="L20" s="282" t="s">
        <v>4</v>
      </c>
      <c r="M20" s="282" t="s">
        <v>4</v>
      </c>
      <c r="N20" s="284">
        <v>4.8000000000000001E-2</v>
      </c>
      <c r="O20" s="290">
        <v>0.13200000000000001</v>
      </c>
      <c r="P20" s="282" t="s">
        <v>4</v>
      </c>
      <c r="Q20" s="282" t="s">
        <v>4</v>
      </c>
    </row>
    <row r="21" spans="1:17" x14ac:dyDescent="0.25">
      <c r="A21" s="141">
        <v>1991</v>
      </c>
      <c r="B21" s="285">
        <v>15.96</v>
      </c>
      <c r="C21" s="285">
        <v>10.08</v>
      </c>
      <c r="D21" s="286" t="s">
        <v>4</v>
      </c>
      <c r="E21" s="286" t="s">
        <v>4</v>
      </c>
      <c r="F21" s="287">
        <v>1.4279999999999999</v>
      </c>
      <c r="G21" s="287">
        <v>1.1279999999999999</v>
      </c>
      <c r="H21" s="286" t="s">
        <v>4</v>
      </c>
      <c r="I21" s="286" t="s">
        <v>4</v>
      </c>
      <c r="J21" s="287">
        <v>1.4</v>
      </c>
      <c r="K21" s="285">
        <v>1</v>
      </c>
      <c r="L21" s="286" t="s">
        <v>4</v>
      </c>
      <c r="M21" s="286" t="s">
        <v>4</v>
      </c>
      <c r="N21" s="288">
        <v>4.8000000000000001E-2</v>
      </c>
      <c r="O21" s="289">
        <v>0.13200000000000001</v>
      </c>
      <c r="P21" s="286" t="s">
        <v>4</v>
      </c>
      <c r="Q21" s="286" t="s">
        <v>4</v>
      </c>
    </row>
    <row r="22" spans="1:17" x14ac:dyDescent="0.25">
      <c r="A22" s="140">
        <v>1992</v>
      </c>
      <c r="B22" s="281">
        <v>13.8</v>
      </c>
      <c r="C22" s="281">
        <v>4.32</v>
      </c>
      <c r="D22" s="282" t="s">
        <v>4</v>
      </c>
      <c r="E22" s="282" t="s">
        <v>4</v>
      </c>
      <c r="F22" s="283">
        <v>1.3260000000000001</v>
      </c>
      <c r="G22" s="283">
        <v>0.61199999999999999</v>
      </c>
      <c r="H22" s="282" t="s">
        <v>4</v>
      </c>
      <c r="I22" s="282" t="s">
        <v>4</v>
      </c>
      <c r="J22" s="283">
        <v>1.3</v>
      </c>
      <c r="K22" s="281">
        <v>0.5</v>
      </c>
      <c r="L22" s="282" t="s">
        <v>4</v>
      </c>
      <c r="M22" s="282" t="s">
        <v>4</v>
      </c>
      <c r="N22" s="284">
        <v>4.8000000000000001E-2</v>
      </c>
      <c r="O22" s="290">
        <v>4.2000000000000003E-2</v>
      </c>
      <c r="P22" s="282" t="s">
        <v>4</v>
      </c>
      <c r="Q22" s="282" t="s">
        <v>4</v>
      </c>
    </row>
    <row r="23" spans="1:17" x14ac:dyDescent="0.25">
      <c r="A23" s="6">
        <v>1993</v>
      </c>
      <c r="B23" s="285">
        <v>11.603999999999999</v>
      </c>
      <c r="C23" s="285">
        <v>5.04</v>
      </c>
      <c r="D23" s="286" t="s">
        <v>4</v>
      </c>
      <c r="E23" s="286" t="s">
        <v>4</v>
      </c>
      <c r="F23" s="287">
        <v>0.61199999999999999</v>
      </c>
      <c r="G23" s="287">
        <v>0.72</v>
      </c>
      <c r="H23" s="286" t="s">
        <v>4</v>
      </c>
      <c r="I23" s="286" t="s">
        <v>4</v>
      </c>
      <c r="J23" s="287">
        <v>0.6</v>
      </c>
      <c r="K23" s="285">
        <v>0.6</v>
      </c>
      <c r="L23" s="286" t="s">
        <v>4</v>
      </c>
      <c r="M23" s="286" t="s">
        <v>4</v>
      </c>
      <c r="N23" s="288">
        <v>1.5599999999999999E-2</v>
      </c>
      <c r="O23" s="289">
        <v>4.8000000000000001E-2</v>
      </c>
      <c r="P23" s="286" t="s">
        <v>4</v>
      </c>
      <c r="Q23" s="286" t="s">
        <v>4</v>
      </c>
    </row>
    <row r="24" spans="1:17" x14ac:dyDescent="0.25">
      <c r="A24" s="20">
        <v>1994</v>
      </c>
      <c r="B24" s="281">
        <v>11.603999999999999</v>
      </c>
      <c r="C24" s="281">
        <v>5.048</v>
      </c>
      <c r="D24" s="282" t="s">
        <v>4</v>
      </c>
      <c r="E24" s="282" t="s">
        <v>4</v>
      </c>
      <c r="F24" s="283">
        <v>0.61199999999999999</v>
      </c>
      <c r="G24" s="283">
        <v>0.55800000000000005</v>
      </c>
      <c r="H24" s="282" t="s">
        <v>4</v>
      </c>
      <c r="I24" s="282" t="s">
        <v>4</v>
      </c>
      <c r="J24" s="283">
        <v>0.8</v>
      </c>
      <c r="K24" s="283">
        <v>0.90353037530766545</v>
      </c>
      <c r="L24" s="282" t="s">
        <v>4</v>
      </c>
      <c r="M24" s="282" t="s">
        <v>4</v>
      </c>
      <c r="N24" s="284">
        <v>2.64E-2</v>
      </c>
      <c r="O24" s="290">
        <v>4.752E-2</v>
      </c>
      <c r="P24" s="282" t="s">
        <v>4</v>
      </c>
      <c r="Q24" s="282" t="s">
        <v>4</v>
      </c>
    </row>
    <row r="25" spans="1:17" x14ac:dyDescent="0.25">
      <c r="A25" s="141">
        <v>1995</v>
      </c>
      <c r="B25" s="285">
        <v>10.740699086913638</v>
      </c>
      <c r="C25" s="287">
        <v>5.3983982301287785</v>
      </c>
      <c r="D25" s="286" t="s">
        <v>4</v>
      </c>
      <c r="E25" s="286" t="s">
        <v>4</v>
      </c>
      <c r="F25" s="287">
        <v>0.54372685016143707</v>
      </c>
      <c r="G25" s="287">
        <v>0.59554266751379781</v>
      </c>
      <c r="H25" s="286" t="s">
        <v>4</v>
      </c>
      <c r="I25" s="286" t="s">
        <v>4</v>
      </c>
      <c r="J25" s="287">
        <v>0.82204016948103775</v>
      </c>
      <c r="K25" s="287">
        <v>0.90128555626149809</v>
      </c>
      <c r="L25" s="286" t="s">
        <v>4</v>
      </c>
      <c r="M25" s="286" t="s">
        <v>4</v>
      </c>
      <c r="N25" s="288">
        <v>3.8603523615595471E-2</v>
      </c>
      <c r="O25" s="289">
        <v>5.0554266751379778E-2</v>
      </c>
      <c r="P25" s="286" t="s">
        <v>4</v>
      </c>
      <c r="Q25" s="286" t="s">
        <v>4</v>
      </c>
    </row>
    <row r="26" spans="1:17" x14ac:dyDescent="0.25">
      <c r="A26" s="140">
        <v>1996</v>
      </c>
      <c r="B26" s="281">
        <v>10.705635555936166</v>
      </c>
      <c r="C26" s="283">
        <v>3.5583809277458873</v>
      </c>
      <c r="D26" s="282" t="s">
        <v>4</v>
      </c>
      <c r="E26" s="282" t="s">
        <v>4</v>
      </c>
      <c r="F26" s="283">
        <v>0.84483653498772526</v>
      </c>
      <c r="G26" s="283">
        <v>0.53783509940134511</v>
      </c>
      <c r="H26" s="282" t="s">
        <v>4</v>
      </c>
      <c r="I26" s="282" t="s">
        <v>4</v>
      </c>
      <c r="J26" s="283">
        <v>1.000271529931934</v>
      </c>
      <c r="K26" s="283">
        <v>0.89696258283445418</v>
      </c>
      <c r="L26" s="282" t="s">
        <v>4</v>
      </c>
      <c r="M26" s="282" t="s">
        <v>4</v>
      </c>
      <c r="N26" s="284">
        <v>1.0623125971881257E-2</v>
      </c>
      <c r="O26" s="290">
        <v>2.8375509940134509E-2</v>
      </c>
      <c r="P26" s="282" t="s">
        <v>4</v>
      </c>
      <c r="Q26" s="282" t="s">
        <v>4</v>
      </c>
    </row>
    <row r="27" spans="1:17" x14ac:dyDescent="0.25">
      <c r="A27" s="141">
        <v>1997</v>
      </c>
      <c r="B27" s="285">
        <v>7.6083911711337819</v>
      </c>
      <c r="C27" s="287">
        <v>4.0264344254220186</v>
      </c>
      <c r="D27" s="286" t="s">
        <v>4</v>
      </c>
      <c r="E27" s="286" t="s">
        <v>4</v>
      </c>
      <c r="F27" s="287">
        <v>0.6338118502390665</v>
      </c>
      <c r="G27" s="287">
        <v>0.5569679741523591</v>
      </c>
      <c r="H27" s="286" t="s">
        <v>4</v>
      </c>
      <c r="I27" s="286" t="s">
        <v>4</v>
      </c>
      <c r="J27" s="287">
        <v>0.69836829458211791</v>
      </c>
      <c r="K27" s="287">
        <v>0.83355664512696603</v>
      </c>
      <c r="L27" s="286" t="s">
        <v>4</v>
      </c>
      <c r="M27" s="286" t="s">
        <v>4</v>
      </c>
      <c r="N27" s="288">
        <v>8.6398569510851841E-3</v>
      </c>
      <c r="O27" s="289">
        <v>2.8686797415235915E-2</v>
      </c>
      <c r="P27" s="286" t="s">
        <v>4</v>
      </c>
      <c r="Q27" s="286" t="s">
        <v>4</v>
      </c>
    </row>
    <row r="28" spans="1:17" x14ac:dyDescent="0.25">
      <c r="A28" s="140">
        <v>1998</v>
      </c>
      <c r="B28" s="281">
        <v>1.6109048510100856</v>
      </c>
      <c r="C28" s="283">
        <v>3.2515106588484075</v>
      </c>
      <c r="D28" s="282" t="s">
        <v>4</v>
      </c>
      <c r="E28" s="282" t="s">
        <v>4</v>
      </c>
      <c r="F28" s="283">
        <v>0.1740974489638008</v>
      </c>
      <c r="G28" s="283">
        <v>0.50406414201947225</v>
      </c>
      <c r="H28" s="282" t="s">
        <v>4</v>
      </c>
      <c r="I28" s="282" t="s">
        <v>4</v>
      </c>
      <c r="J28" s="283">
        <v>0.28232350125494898</v>
      </c>
      <c r="K28" s="283">
        <v>0.89806345168289348</v>
      </c>
      <c r="L28" s="282" t="s">
        <v>4</v>
      </c>
      <c r="M28" s="282" t="s">
        <v>4</v>
      </c>
      <c r="N28" s="284">
        <v>5.7535680267722447E-3</v>
      </c>
      <c r="O28" s="290">
        <v>2.7087614201947222E-2</v>
      </c>
      <c r="P28" s="282" t="s">
        <v>4</v>
      </c>
      <c r="Q28" s="282" t="s">
        <v>4</v>
      </c>
    </row>
    <row r="29" spans="1:17" x14ac:dyDescent="0.25">
      <c r="A29" s="6">
        <v>1999</v>
      </c>
      <c r="B29" s="285">
        <v>1.5451228932191037</v>
      </c>
      <c r="C29" s="287">
        <v>3.2355673702826833</v>
      </c>
      <c r="D29" s="286" t="s">
        <v>4</v>
      </c>
      <c r="E29" s="286" t="s">
        <v>4</v>
      </c>
      <c r="F29" s="287">
        <v>0.15961263016629235</v>
      </c>
      <c r="G29" s="287">
        <v>0.5046330753874303</v>
      </c>
      <c r="H29" s="286" t="s">
        <v>4</v>
      </c>
      <c r="I29" s="286" t="s">
        <v>4</v>
      </c>
      <c r="J29" s="287">
        <v>0.29313102886235987</v>
      </c>
      <c r="K29" s="287">
        <v>0.88947922948952529</v>
      </c>
      <c r="L29" s="286" t="s">
        <v>4</v>
      </c>
      <c r="M29" s="286" t="s">
        <v>4</v>
      </c>
      <c r="N29" s="288">
        <v>6.464128615730343E-3</v>
      </c>
      <c r="O29" s="289">
        <v>2.6777507538743035E-2</v>
      </c>
      <c r="P29" s="286" t="s">
        <v>4</v>
      </c>
      <c r="Q29" s="286" t="s">
        <v>4</v>
      </c>
    </row>
    <row r="30" spans="1:17" x14ac:dyDescent="0.25">
      <c r="A30" s="20">
        <v>2000</v>
      </c>
      <c r="B30" s="281">
        <v>1.5819989745652825</v>
      </c>
      <c r="C30" s="283">
        <v>1.2885681085488696</v>
      </c>
      <c r="D30" s="282" t="s">
        <v>4</v>
      </c>
      <c r="E30" s="282" t="s">
        <v>4</v>
      </c>
      <c r="F30" s="283">
        <v>0.15026733880693049</v>
      </c>
      <c r="G30" s="283">
        <v>0.2005608687730932</v>
      </c>
      <c r="H30" s="282" t="s">
        <v>4</v>
      </c>
      <c r="I30" s="282" t="s">
        <v>4</v>
      </c>
      <c r="J30" s="283">
        <v>0.30978559740485745</v>
      </c>
      <c r="K30" s="283">
        <v>0.26880072397757765</v>
      </c>
      <c r="L30" s="282" t="s">
        <v>4</v>
      </c>
      <c r="M30" s="282" t="s">
        <v>4</v>
      </c>
      <c r="N30" s="284">
        <v>6.4714260779702923E-3</v>
      </c>
      <c r="O30" s="290">
        <v>2.1056086877309317E-2</v>
      </c>
      <c r="P30" s="282" t="s">
        <v>4</v>
      </c>
      <c r="Q30" s="282" t="s">
        <v>4</v>
      </c>
    </row>
    <row r="31" spans="1:17" x14ac:dyDescent="0.25">
      <c r="A31" s="141">
        <v>2001</v>
      </c>
      <c r="B31" s="285">
        <v>1.8094941510034914</v>
      </c>
      <c r="C31" s="287">
        <v>1.2874822290373862</v>
      </c>
      <c r="D31" s="286" t="s">
        <v>4</v>
      </c>
      <c r="E31" s="286" t="s">
        <v>4</v>
      </c>
      <c r="F31" s="287">
        <v>0.16933916580212935</v>
      </c>
      <c r="G31" s="287">
        <v>0.17723023882543421</v>
      </c>
      <c r="H31" s="286" t="s">
        <v>4</v>
      </c>
      <c r="I31" s="286" t="s">
        <v>4</v>
      </c>
      <c r="J31" s="287">
        <v>0.34328276797152257</v>
      </c>
      <c r="K31" s="287">
        <v>0.1360251990211952</v>
      </c>
      <c r="L31" s="286" t="s">
        <v>4</v>
      </c>
      <c r="M31" s="286" t="s">
        <v>4</v>
      </c>
      <c r="N31" s="288">
        <v>5.5753657167258155E-3</v>
      </c>
      <c r="O31" s="289">
        <v>2.3723023882543423E-2</v>
      </c>
      <c r="P31" s="286" t="s">
        <v>4</v>
      </c>
      <c r="Q31" s="286" t="s">
        <v>4</v>
      </c>
    </row>
    <row r="32" spans="1:17" x14ac:dyDescent="0.25">
      <c r="A32" s="140">
        <v>2002</v>
      </c>
      <c r="B32" s="281">
        <v>1.6265768576390223</v>
      </c>
      <c r="C32" s="283">
        <v>1.4252848937050457</v>
      </c>
      <c r="D32" s="282" t="s">
        <v>4</v>
      </c>
      <c r="E32" s="282" t="s">
        <v>4</v>
      </c>
      <c r="F32" s="283">
        <v>0.15674534802432777</v>
      </c>
      <c r="G32" s="283">
        <v>0.22526052432554064</v>
      </c>
      <c r="H32" s="282" t="s">
        <v>4</v>
      </c>
      <c r="I32" s="282" t="s">
        <v>4</v>
      </c>
      <c r="J32" s="283">
        <v>0.24161894274001014</v>
      </c>
      <c r="K32" s="283">
        <v>0.33515043693795049</v>
      </c>
      <c r="L32" s="282" t="s">
        <v>4</v>
      </c>
      <c r="M32" s="282" t="s">
        <v>4</v>
      </c>
      <c r="N32" s="284">
        <v>5.9758707784535502E-3</v>
      </c>
      <c r="O32" s="290">
        <v>2.5878052432554061E-2</v>
      </c>
      <c r="P32" s="282" t="s">
        <v>4</v>
      </c>
      <c r="Q32" s="282" t="s">
        <v>4</v>
      </c>
    </row>
    <row r="33" spans="1:17" x14ac:dyDescent="0.25">
      <c r="A33" s="141">
        <v>2003</v>
      </c>
      <c r="B33" s="285">
        <v>1.6862229087275891</v>
      </c>
      <c r="C33" s="287">
        <v>1.3319570710750575</v>
      </c>
      <c r="D33" s="287">
        <v>1.3380003471394895</v>
      </c>
      <c r="E33" s="287">
        <v>1.1694125849217849</v>
      </c>
      <c r="F33" s="287">
        <v>0.15078476830198956</v>
      </c>
      <c r="G33" s="287">
        <v>0.18020968618661332</v>
      </c>
      <c r="H33" s="287">
        <v>0.11335686929366959</v>
      </c>
      <c r="I33" s="287">
        <v>0.18075134838447693</v>
      </c>
      <c r="J33" s="287">
        <v>0.2307913649765489</v>
      </c>
      <c r="K33" s="287">
        <v>0.14017473848884443</v>
      </c>
      <c r="L33" s="287">
        <v>0.13551675689279896</v>
      </c>
      <c r="M33" s="287">
        <v>0.19887612365373081</v>
      </c>
      <c r="N33" s="288">
        <v>5.2728824528330432E-3</v>
      </c>
      <c r="O33" s="289">
        <v>2.5020968618661332E-2</v>
      </c>
      <c r="P33" s="288">
        <v>6.0376908137130449E-3</v>
      </c>
      <c r="Q33" s="289">
        <v>2.7065134838447698E-2</v>
      </c>
    </row>
    <row r="34" spans="1:17" x14ac:dyDescent="0.25">
      <c r="A34" s="140">
        <v>2004</v>
      </c>
      <c r="B34" s="281">
        <v>1.6524154976753276</v>
      </c>
      <c r="C34" s="283">
        <v>1.3474855362370244</v>
      </c>
      <c r="D34" s="283">
        <v>1.1841945525889446</v>
      </c>
      <c r="E34" s="283">
        <v>1.084942322089878</v>
      </c>
      <c r="F34" s="283">
        <v>0.15521095541960311</v>
      </c>
      <c r="G34" s="283">
        <v>0.1765163074539669</v>
      </c>
      <c r="H34" s="283">
        <v>0.12960219791660063</v>
      </c>
      <c r="I34" s="283">
        <v>0.16695810593820121</v>
      </c>
      <c r="J34" s="283">
        <v>0.21679811903594159</v>
      </c>
      <c r="K34" s="283">
        <v>0.12709692287830576</v>
      </c>
      <c r="L34" s="283">
        <v>0.14052369520390706</v>
      </c>
      <c r="M34" s="283">
        <v>0.19579842161516769</v>
      </c>
      <c r="N34" s="284">
        <v>4.9663598727667539E-3</v>
      </c>
      <c r="O34" s="290">
        <v>2.165163074539669E-2</v>
      </c>
      <c r="P34" s="284">
        <v>4.9311721643500173E-3</v>
      </c>
      <c r="Q34" s="290">
        <v>2.069581059382012E-2</v>
      </c>
    </row>
    <row r="35" spans="1:17" x14ac:dyDescent="0.25">
      <c r="A35" s="6">
        <v>2005</v>
      </c>
      <c r="B35" s="285">
        <v>1.4631451970387968</v>
      </c>
      <c r="C35" s="287">
        <v>1.1808628708469442</v>
      </c>
      <c r="D35" s="287">
        <v>1.1989253114026148</v>
      </c>
      <c r="E35" s="287">
        <v>0.97932049036865965</v>
      </c>
      <c r="F35" s="287">
        <v>0.16862608411768193</v>
      </c>
      <c r="G35" s="287">
        <v>0.21969959330502975</v>
      </c>
      <c r="H35" s="287">
        <v>0.14555941935682465</v>
      </c>
      <c r="I35" s="287">
        <v>0.1631414811109278</v>
      </c>
      <c r="J35" s="287">
        <v>0.292638130361565</v>
      </c>
      <c r="K35" s="287">
        <v>0.33891632775419145</v>
      </c>
      <c r="L35" s="287">
        <v>0.1353638272875321</v>
      </c>
      <c r="M35" s="287">
        <v>0.15261790092577318</v>
      </c>
      <c r="N35" s="288">
        <v>4.9562801143800536E-3</v>
      </c>
      <c r="O35" s="289">
        <v>2.7269959330502972E-2</v>
      </c>
      <c r="P35" s="288">
        <v>4.8210949821340179E-3</v>
      </c>
      <c r="Q35" s="289">
        <v>2.0314148111092781E-2</v>
      </c>
    </row>
    <row r="36" spans="1:17" x14ac:dyDescent="0.25">
      <c r="A36" s="20">
        <v>2006</v>
      </c>
      <c r="B36" s="281">
        <v>1.3414099585249777</v>
      </c>
      <c r="C36" s="283">
        <v>1.1250874631272101</v>
      </c>
      <c r="D36" s="283">
        <v>1.2031906547207869</v>
      </c>
      <c r="E36" s="283">
        <v>0.89954554048565372</v>
      </c>
      <c r="F36" s="283">
        <v>0.12853497509276401</v>
      </c>
      <c r="G36" s="283">
        <v>0.13875937104934394</v>
      </c>
      <c r="H36" s="283">
        <v>0.17346836126431206</v>
      </c>
      <c r="I36" s="283">
        <v>0.14420130790917718</v>
      </c>
      <c r="J36" s="283">
        <v>0.3103111654853698</v>
      </c>
      <c r="K36" s="283">
        <v>9.0632809207786602E-2</v>
      </c>
      <c r="L36" s="283">
        <v>0.14203692872957299</v>
      </c>
      <c r="M36" s="283">
        <v>0.17733442325764764</v>
      </c>
      <c r="N36" s="284">
        <v>3.6426381970212228E-3</v>
      </c>
      <c r="O36" s="290">
        <v>1.8875937104934393E-2</v>
      </c>
      <c r="P36" s="284">
        <v>3.7074544795642241E-3</v>
      </c>
      <c r="Q36" s="290">
        <v>2.3920130790917718E-2</v>
      </c>
    </row>
    <row r="37" spans="1:17" x14ac:dyDescent="0.25">
      <c r="A37" s="141">
        <v>2007</v>
      </c>
      <c r="B37" s="285">
        <v>1.2402151129912737</v>
      </c>
      <c r="C37" s="287" t="s">
        <v>4</v>
      </c>
      <c r="D37" s="287">
        <v>1.1909959867239155</v>
      </c>
      <c r="E37" s="287">
        <v>0.9196217249266917</v>
      </c>
      <c r="F37" s="287">
        <v>0.14831609499741241</v>
      </c>
      <c r="G37" s="287" t="s">
        <v>4</v>
      </c>
      <c r="H37" s="287">
        <v>0.13924949671017864</v>
      </c>
      <c r="I37" s="287">
        <v>0.12413804195643127</v>
      </c>
      <c r="J37" s="287">
        <v>0.13681783202788078</v>
      </c>
      <c r="K37" s="285" t="s">
        <v>4</v>
      </c>
      <c r="L37" s="287">
        <v>0.13354361550804511</v>
      </c>
      <c r="M37" s="287">
        <v>0.13994836829702606</v>
      </c>
      <c r="N37" s="288">
        <v>3.1254470832614558E-3</v>
      </c>
      <c r="O37" s="289" t="s">
        <v>4</v>
      </c>
      <c r="P37" s="288">
        <v>3.9902637975049622E-3</v>
      </c>
      <c r="Q37" s="289">
        <v>2.2513804195643125E-2</v>
      </c>
    </row>
    <row r="38" spans="1:17" x14ac:dyDescent="0.25">
      <c r="A38" s="140">
        <v>2008</v>
      </c>
      <c r="B38" s="281">
        <v>1.0305733704455102</v>
      </c>
      <c r="C38" s="283" t="s">
        <v>4</v>
      </c>
      <c r="D38" s="283">
        <v>1.0913540846326235</v>
      </c>
      <c r="E38" s="283">
        <v>0.90755909793591283</v>
      </c>
      <c r="F38" s="283">
        <v>0.10897055644021487</v>
      </c>
      <c r="G38" s="283" t="s">
        <v>4</v>
      </c>
      <c r="H38" s="283">
        <v>0.13090394418668558</v>
      </c>
      <c r="I38" s="283">
        <v>0.12395276049313352</v>
      </c>
      <c r="J38" s="283">
        <v>0.10915957869819645</v>
      </c>
      <c r="K38" s="281" t="s">
        <v>4</v>
      </c>
      <c r="L38" s="283">
        <v>0.12488534399308018</v>
      </c>
      <c r="M38" s="283">
        <v>0.11146063374427793</v>
      </c>
      <c r="N38" s="284">
        <v>2.904737678894858E-3</v>
      </c>
      <c r="O38" s="290" t="s">
        <v>4</v>
      </c>
      <c r="P38" s="284">
        <v>3.7695540051857108E-3</v>
      </c>
      <c r="Q38" s="290">
        <v>2.1795276049313351E-2</v>
      </c>
    </row>
    <row r="39" spans="1:17" x14ac:dyDescent="0.25">
      <c r="A39" s="141">
        <v>2009</v>
      </c>
      <c r="B39" s="285">
        <v>0.7675048200459349</v>
      </c>
      <c r="C39" s="286" t="s">
        <v>4</v>
      </c>
      <c r="D39" s="287">
        <v>0.77328509870770124</v>
      </c>
      <c r="E39" s="287">
        <v>0.88337351551576415</v>
      </c>
      <c r="F39" s="287">
        <v>6.7500117985783967E-2</v>
      </c>
      <c r="G39" s="286" t="s">
        <v>4</v>
      </c>
      <c r="H39" s="287">
        <v>8.5433467607239494E-2</v>
      </c>
      <c r="I39" s="287">
        <v>5.7647162376689015E-2</v>
      </c>
      <c r="J39" s="287">
        <v>7.4338695293989551E-2</v>
      </c>
      <c r="K39" s="286" t="s">
        <v>4</v>
      </c>
      <c r="L39" s="287">
        <v>9.6064410946926443E-2</v>
      </c>
      <c r="M39" s="287">
        <v>6.8872635313907513E-2</v>
      </c>
      <c r="N39" s="288">
        <v>4.9805588329384434E-3</v>
      </c>
      <c r="O39" s="286" t="s">
        <v>4</v>
      </c>
      <c r="P39" s="288">
        <v>2.8453741002010973E-3</v>
      </c>
      <c r="Q39" s="289">
        <v>1.5664716237668901E-2</v>
      </c>
    </row>
    <row r="40" spans="1:17" x14ac:dyDescent="0.25">
      <c r="A40" s="140">
        <v>2010</v>
      </c>
      <c r="B40" s="281">
        <v>0.72403693010121839</v>
      </c>
      <c r="C40" s="282" t="s">
        <v>4</v>
      </c>
      <c r="D40" s="283">
        <v>0.70962579016597871</v>
      </c>
      <c r="E40" s="283">
        <v>0.91236275059356875</v>
      </c>
      <c r="F40" s="283">
        <v>5.8907184154757111E-2</v>
      </c>
      <c r="G40" s="282" t="s">
        <v>4</v>
      </c>
      <c r="H40" s="283">
        <v>6.7648701388389632E-2</v>
      </c>
      <c r="I40" s="283">
        <v>6.2038866135025225E-2</v>
      </c>
      <c r="J40" s="283">
        <v>6.2358312701506657E-2</v>
      </c>
      <c r="K40" s="282" t="s">
        <v>4</v>
      </c>
      <c r="L40" s="283">
        <v>9.7834246599465657E-2</v>
      </c>
      <c r="M40" s="283">
        <v>7.0032388445854354E-2</v>
      </c>
      <c r="N40" s="284">
        <v>2.8529773376321423E-3</v>
      </c>
      <c r="O40" s="282" t="s">
        <v>4</v>
      </c>
      <c r="P40" s="284">
        <v>2.6124639274552677E-3</v>
      </c>
      <c r="Q40" s="290">
        <v>1.5503886613502521E-2</v>
      </c>
    </row>
    <row r="41" spans="1:17" x14ac:dyDescent="0.25">
      <c r="A41" s="6">
        <v>2011</v>
      </c>
      <c r="B41" s="285">
        <v>0.67820454807045305</v>
      </c>
      <c r="C41" s="286" t="s">
        <v>4</v>
      </c>
      <c r="D41" s="287">
        <v>0.68137615900745563</v>
      </c>
      <c r="E41" s="287">
        <v>1.0125268031693269</v>
      </c>
      <c r="F41" s="287">
        <v>5.7194805423796492E-2</v>
      </c>
      <c r="G41" s="286" t="s">
        <v>4</v>
      </c>
      <c r="H41" s="287">
        <v>6.4549645530135938E-2</v>
      </c>
      <c r="I41" s="287">
        <v>7.6127871768142147E-2</v>
      </c>
      <c r="J41" s="287">
        <v>6.0222402895568357E-2</v>
      </c>
      <c r="K41" s="286" t="s">
        <v>4</v>
      </c>
      <c r="L41" s="287">
        <v>8.219485095069784E-2</v>
      </c>
      <c r="M41" s="287">
        <v>4.9939893140118458E-2</v>
      </c>
      <c r="N41" s="288">
        <v>2.8220779284387917E-3</v>
      </c>
      <c r="O41" s="286" t="s">
        <v>4</v>
      </c>
      <c r="P41" s="288">
        <v>2.3708234869482207E-3</v>
      </c>
      <c r="Q41" s="289">
        <v>1.2412787176814214E-2</v>
      </c>
    </row>
    <row r="42" spans="1:17" x14ac:dyDescent="0.25">
      <c r="A42" s="20">
        <v>2012</v>
      </c>
      <c r="B42" s="281">
        <v>0.62604990056315368</v>
      </c>
      <c r="C42" s="282" t="s">
        <v>4</v>
      </c>
      <c r="D42" s="283">
        <v>0.61840650320392743</v>
      </c>
      <c r="E42" s="283">
        <v>1.0297636122475027</v>
      </c>
      <c r="F42" s="283">
        <v>4.8366678225589141E-2</v>
      </c>
      <c r="G42" s="282" t="s">
        <v>4</v>
      </c>
      <c r="H42" s="283">
        <v>6.2124946177121929E-2</v>
      </c>
      <c r="I42" s="283">
        <v>8.390324416937528E-2</v>
      </c>
      <c r="J42" s="283">
        <v>4.6935778939569198E-2</v>
      </c>
      <c r="K42" s="282" t="s">
        <v>4</v>
      </c>
      <c r="L42" s="283">
        <v>8.7131440334794169E-2</v>
      </c>
      <c r="M42" s="283">
        <v>7.1586036807812725E-2</v>
      </c>
      <c r="N42" s="284">
        <v>2.8879632840441427E-3</v>
      </c>
      <c r="O42" s="282" t="s">
        <v>4</v>
      </c>
      <c r="P42" s="284">
        <v>3.320137393808942E-3</v>
      </c>
      <c r="Q42" s="290">
        <v>1.3490324416937528E-2</v>
      </c>
    </row>
    <row r="43" spans="1:17" x14ac:dyDescent="0.25">
      <c r="A43" s="141">
        <v>2013</v>
      </c>
      <c r="B43" s="285">
        <v>0.46262259333925776</v>
      </c>
      <c r="C43" s="286" t="s">
        <v>4</v>
      </c>
      <c r="D43" s="287">
        <v>0.5320485875527321</v>
      </c>
      <c r="E43" s="287">
        <v>0.88776046323197488</v>
      </c>
      <c r="F43" s="287">
        <v>4.0427144948846874E-2</v>
      </c>
      <c r="G43" s="286" t="s">
        <v>4</v>
      </c>
      <c r="H43" s="287">
        <v>5.4228569366318188E-2</v>
      </c>
      <c r="I43" s="287">
        <v>7.7224335346283021E-2</v>
      </c>
      <c r="J43" s="287">
        <v>4.2504094985477706E-2</v>
      </c>
      <c r="K43" s="286" t="s">
        <v>4</v>
      </c>
      <c r="L43" s="287">
        <v>7.4453866362393484E-2</v>
      </c>
      <c r="M43" s="287">
        <v>5.6853612788569194E-2</v>
      </c>
      <c r="N43" s="288">
        <v>1.8507540263568577E-3</v>
      </c>
      <c r="O43" s="286" t="s">
        <v>4</v>
      </c>
      <c r="P43" s="288">
        <v>2.8563491490643943E-3</v>
      </c>
      <c r="Q43" s="289">
        <v>1.3622433534628301E-2</v>
      </c>
    </row>
    <row r="44" spans="1:17" x14ac:dyDescent="0.25">
      <c r="A44" s="140">
        <v>2014</v>
      </c>
      <c r="B44" s="281">
        <v>0.43497961130912455</v>
      </c>
      <c r="C44" s="282" t="s">
        <v>4</v>
      </c>
      <c r="D44" s="283">
        <v>0.52282144420934529</v>
      </c>
      <c r="E44" s="283">
        <v>0.73492577640140833</v>
      </c>
      <c r="F44" s="283">
        <v>3.6381193938306342E-2</v>
      </c>
      <c r="G44" s="282" t="s">
        <v>4</v>
      </c>
      <c r="H44" s="283">
        <v>4.5905950131395583E-2</v>
      </c>
      <c r="I44" s="283">
        <v>8.8480020511012863E-2</v>
      </c>
      <c r="J44" s="283">
        <v>3.2933846273836387E-2</v>
      </c>
      <c r="K44" s="282" t="s">
        <v>4</v>
      </c>
      <c r="L44" s="283">
        <v>5.2221289233588E-2</v>
      </c>
      <c r="M44" s="283">
        <v>4.9779087178697175E-2</v>
      </c>
      <c r="N44" s="284">
        <v>1.8105887205085095E-3</v>
      </c>
      <c r="O44" s="282" t="s">
        <v>4</v>
      </c>
      <c r="P44" s="284">
        <v>3.280720836983211E-3</v>
      </c>
      <c r="Q44" s="290">
        <v>1.3879750006096347E-2</v>
      </c>
    </row>
    <row r="45" spans="1:17" x14ac:dyDescent="0.25">
      <c r="A45" s="141">
        <v>2015</v>
      </c>
      <c r="B45" s="285">
        <v>0.34818531853353607</v>
      </c>
      <c r="C45" s="286" t="s">
        <v>4</v>
      </c>
      <c r="D45" s="287">
        <v>0.53643137268738084</v>
      </c>
      <c r="E45" s="287">
        <v>0.47938910690925374</v>
      </c>
      <c r="F45" s="287">
        <v>2.823445949472899E-2</v>
      </c>
      <c r="G45" s="286" t="s">
        <v>4</v>
      </c>
      <c r="H45" s="287">
        <v>3.1393992502725135E-2</v>
      </c>
      <c r="I45" s="287">
        <v>5.9863118597420051E-2</v>
      </c>
      <c r="J45" s="287">
        <v>2.7232369133761709E-2</v>
      </c>
      <c r="K45" s="286" t="s">
        <v>4</v>
      </c>
      <c r="L45" s="287">
        <v>3.874217773792335E-2</v>
      </c>
      <c r="M45" s="287">
        <v>3.9552598831183373E-2</v>
      </c>
      <c r="N45" s="288">
        <v>1.667623874853583E-3</v>
      </c>
      <c r="O45" s="286" t="s">
        <v>4</v>
      </c>
      <c r="P45" s="288">
        <v>2.3998331250756982E-3</v>
      </c>
      <c r="Q45" s="289">
        <v>9.1863118597420041E-3</v>
      </c>
    </row>
    <row r="46" spans="1:17" ht="15" customHeight="1" x14ac:dyDescent="0.25">
      <c r="A46" s="140">
        <v>2016</v>
      </c>
      <c r="B46" s="281">
        <v>0.30931145822369643</v>
      </c>
      <c r="C46" s="282" t="s">
        <v>4</v>
      </c>
      <c r="D46" s="283">
        <v>0.44377193985859037</v>
      </c>
      <c r="E46" s="283">
        <v>0.51300114478374859</v>
      </c>
      <c r="F46" s="283">
        <v>2.3993221874901084E-2</v>
      </c>
      <c r="G46" s="282" t="s">
        <v>4</v>
      </c>
      <c r="H46" s="283">
        <v>2.5121069507378128E-2</v>
      </c>
      <c r="I46" s="283">
        <v>6.8821551226830202E-2</v>
      </c>
      <c r="J46" s="283">
        <v>1.840784098294412E-2</v>
      </c>
      <c r="K46" s="282" t="s">
        <v>4</v>
      </c>
      <c r="L46" s="283">
        <v>2.0574309254398602E-2</v>
      </c>
      <c r="M46" s="283">
        <v>4.451795935569184E-2</v>
      </c>
      <c r="N46" s="284">
        <v>1.3220339409694747E-3</v>
      </c>
      <c r="O46" s="282" t="s">
        <v>4</v>
      </c>
      <c r="P46" s="284">
        <v>1.8255852640938369E-3</v>
      </c>
      <c r="Q46" s="290">
        <v>1.0582155122683021E-2</v>
      </c>
    </row>
    <row r="47" spans="1:17" s="302" customFormat="1" ht="13.5" customHeight="1" x14ac:dyDescent="0.25">
      <c r="A47" s="6">
        <v>2017</v>
      </c>
      <c r="B47" s="285">
        <v>0.19043715274123213</v>
      </c>
      <c r="C47" s="286" t="s">
        <v>4</v>
      </c>
      <c r="D47" s="287">
        <v>0.27992397995286344</v>
      </c>
      <c r="E47" s="287">
        <v>0.2183337149279162</v>
      </c>
      <c r="F47" s="287">
        <v>1.5664407291633695E-2</v>
      </c>
      <c r="G47" s="286" t="s">
        <v>4</v>
      </c>
      <c r="H47" s="287">
        <v>1.6707023169126044E-2</v>
      </c>
      <c r="I47" s="287">
        <v>2.8607183742276734E-2</v>
      </c>
      <c r="J47" s="287">
        <v>1.446928032764804E-2</v>
      </c>
      <c r="K47" s="286" t="s">
        <v>4</v>
      </c>
      <c r="L47" s="287">
        <v>1.8524769751466202E-2</v>
      </c>
      <c r="M47" s="287">
        <v>1.7172653118563946E-2</v>
      </c>
      <c r="N47" s="288">
        <v>1.1740113136564916E-3</v>
      </c>
      <c r="O47" s="286" t="s">
        <v>4</v>
      </c>
      <c r="P47" s="288">
        <v>2.2751950880312791E-3</v>
      </c>
      <c r="Q47" s="289">
        <v>8.4607183742276739E-3</v>
      </c>
    </row>
    <row r="48" spans="1:17" x14ac:dyDescent="0.25">
      <c r="A48" s="296" t="s">
        <v>206</v>
      </c>
      <c r="B48" s="297"/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</row>
  </sheetData>
  <mergeCells count="18">
    <mergeCell ref="O4:O5"/>
    <mergeCell ref="P4:Q4"/>
    <mergeCell ref="G4:G5"/>
    <mergeCell ref="H4:I4"/>
    <mergeCell ref="J4:J5"/>
    <mergeCell ref="K4:K5"/>
    <mergeCell ref="L4:M4"/>
    <mergeCell ref="N4:N5"/>
    <mergeCell ref="A1:Q1"/>
    <mergeCell ref="A3:A5"/>
    <mergeCell ref="B3:E3"/>
    <mergeCell ref="F3:I3"/>
    <mergeCell ref="J3:M3"/>
    <mergeCell ref="N3:Q3"/>
    <mergeCell ref="B4:B5"/>
    <mergeCell ref="C4:C5"/>
    <mergeCell ref="D4:E4"/>
    <mergeCell ref="F4:F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O10" sqref="O10"/>
    </sheetView>
  </sheetViews>
  <sheetFormatPr defaultRowHeight="15" x14ac:dyDescent="0.25"/>
  <sheetData>
    <row r="1" spans="1:12" x14ac:dyDescent="0.25">
      <c r="A1" s="176" t="s">
        <v>159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x14ac:dyDescent="0.25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</row>
    <row r="3" spans="1:12" x14ac:dyDescent="0.25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x14ac:dyDescent="0.25">
      <c r="A4" s="158" t="s">
        <v>20</v>
      </c>
      <c r="B4" s="159" t="s">
        <v>37</v>
      </c>
      <c r="C4" s="184" t="s">
        <v>34</v>
      </c>
      <c r="D4" s="184"/>
      <c r="E4" s="184" t="s">
        <v>16</v>
      </c>
      <c r="F4" s="184"/>
      <c r="G4" s="184" t="s">
        <v>35</v>
      </c>
      <c r="H4" s="184"/>
      <c r="I4" s="184" t="s">
        <v>36</v>
      </c>
      <c r="J4" s="184"/>
      <c r="K4" s="85" t="s">
        <v>38</v>
      </c>
      <c r="L4" s="85" t="s">
        <v>113</v>
      </c>
    </row>
    <row r="5" spans="1:12" x14ac:dyDescent="0.25">
      <c r="A5" s="158"/>
      <c r="B5" s="159"/>
      <c r="C5" s="85" t="s">
        <v>39</v>
      </c>
      <c r="D5" s="85" t="s">
        <v>40</v>
      </c>
      <c r="E5" s="85" t="s">
        <v>39</v>
      </c>
      <c r="F5" s="85" t="s">
        <v>40</v>
      </c>
      <c r="G5" s="85" t="s">
        <v>39</v>
      </c>
      <c r="H5" s="85" t="s">
        <v>40</v>
      </c>
      <c r="I5" s="85" t="s">
        <v>39</v>
      </c>
      <c r="J5" s="85" t="s">
        <v>40</v>
      </c>
      <c r="K5" s="85" t="s">
        <v>41</v>
      </c>
      <c r="L5" s="85" t="s">
        <v>115</v>
      </c>
    </row>
    <row r="6" spans="1:12" x14ac:dyDescent="0.25">
      <c r="A6" s="84">
        <v>1999</v>
      </c>
      <c r="B6" s="19" t="s">
        <v>43</v>
      </c>
      <c r="C6" s="19">
        <v>0.73</v>
      </c>
      <c r="D6" s="19">
        <v>0.27359121938160885</v>
      </c>
      <c r="E6" s="19">
        <v>0.38100000000000001</v>
      </c>
      <c r="F6" s="19">
        <v>0.1427921295676616</v>
      </c>
      <c r="G6" s="19">
        <v>6.56</v>
      </c>
      <c r="H6" s="19">
        <v>2.458573149511444</v>
      </c>
      <c r="I6" s="19">
        <v>0.20300000000000001</v>
      </c>
      <c r="J6" s="19">
        <v>7.6080845937625485E-2</v>
      </c>
      <c r="K6" s="20">
        <v>220</v>
      </c>
      <c r="L6" s="18">
        <v>9.0909090909090917</v>
      </c>
    </row>
    <row r="7" spans="1:12" x14ac:dyDescent="0.25">
      <c r="A7" s="84">
        <v>2000</v>
      </c>
      <c r="B7" s="19" t="s">
        <v>44</v>
      </c>
      <c r="C7" s="4">
        <v>0.83992331119509767</v>
      </c>
      <c r="D7" s="4">
        <v>0.31478855191356891</v>
      </c>
      <c r="E7" s="4">
        <v>0.34552474956885476</v>
      </c>
      <c r="F7" s="4">
        <v>0.12949662679598356</v>
      </c>
      <c r="G7" s="4">
        <v>6.6449407404689396</v>
      </c>
      <c r="H7" s="4">
        <v>2.4904074519225041</v>
      </c>
      <c r="I7" s="4">
        <v>0.22012047091096126</v>
      </c>
      <c r="J7" s="4">
        <v>8.2497298695046378E-2</v>
      </c>
      <c r="K7" s="6">
        <v>220</v>
      </c>
      <c r="L7" s="5">
        <v>9.0909090909090917</v>
      </c>
    </row>
    <row r="8" spans="1:12" x14ac:dyDescent="0.25">
      <c r="A8" s="84">
        <v>2001</v>
      </c>
      <c r="B8" s="164" t="s">
        <v>45</v>
      </c>
      <c r="C8" s="19">
        <v>0.84347838534211284</v>
      </c>
      <c r="D8" s="19">
        <v>0.31612093146271125</v>
      </c>
      <c r="E8" s="19">
        <v>0.34437743018504541</v>
      </c>
      <c r="F8" s="19">
        <v>0.12906663157785131</v>
      </c>
      <c r="G8" s="19">
        <v>6.6476878432189057</v>
      </c>
      <c r="H8" s="19">
        <v>2.4914370179377507</v>
      </c>
      <c r="I8" s="19">
        <v>0.22002175780131689</v>
      </c>
      <c r="J8" s="19">
        <v>8.2460302749790826E-2</v>
      </c>
      <c r="K8" s="20">
        <v>220</v>
      </c>
      <c r="L8" s="18">
        <v>9.0909090909090917</v>
      </c>
    </row>
    <row r="9" spans="1:12" x14ac:dyDescent="0.25">
      <c r="A9" s="84">
        <v>2002</v>
      </c>
      <c r="B9" s="165"/>
      <c r="C9" s="4">
        <v>0.73894627473050778</v>
      </c>
      <c r="D9" s="4">
        <v>0.27694412652194106</v>
      </c>
      <c r="E9" s="4">
        <v>0.26229100826875623</v>
      </c>
      <c r="F9" s="4">
        <v>9.8302077787781744E-2</v>
      </c>
      <c r="G9" s="4">
        <v>6.7120251958959267</v>
      </c>
      <c r="H9" s="4">
        <v>2.5155495313222587</v>
      </c>
      <c r="I9" s="4">
        <v>0.18876756569548464</v>
      </c>
      <c r="J9" s="4">
        <v>7.074677873743232E-2</v>
      </c>
      <c r="K9" s="6">
        <v>220</v>
      </c>
      <c r="L9" s="5">
        <v>9.0909090909090917</v>
      </c>
    </row>
    <row r="10" spans="1:12" x14ac:dyDescent="0.25">
      <c r="A10" s="84">
        <v>2003</v>
      </c>
      <c r="B10" s="165"/>
      <c r="C10" s="19">
        <v>0.65499999999999992</v>
      </c>
      <c r="D10" s="19">
        <v>0.24548253245884077</v>
      </c>
      <c r="E10" s="19">
        <v>0.19700000000000001</v>
      </c>
      <c r="F10" s="19">
        <v>7.3832150983804037E-2</v>
      </c>
      <c r="G10" s="19">
        <v>6.48</v>
      </c>
      <c r="H10" s="19">
        <v>2.4285905501271583</v>
      </c>
      <c r="I10" s="19">
        <v>0.19499999999999998</v>
      </c>
      <c r="J10" s="19">
        <v>7.3082585999196883E-2</v>
      </c>
      <c r="K10" s="20">
        <v>220</v>
      </c>
      <c r="L10" s="18">
        <v>9.0909090909090917</v>
      </c>
    </row>
    <row r="11" spans="1:12" x14ac:dyDescent="0.25">
      <c r="A11" s="84">
        <v>2004</v>
      </c>
      <c r="B11" s="185" t="s">
        <v>46</v>
      </c>
      <c r="C11" s="4">
        <v>1.3768360594992324</v>
      </c>
      <c r="D11" s="4">
        <v>0.51601404987255395</v>
      </c>
      <c r="E11" s="4">
        <v>0.37176030914191949</v>
      </c>
      <c r="F11" s="4">
        <v>0.13932925519975567</v>
      </c>
      <c r="G11" s="4">
        <v>5.4058803133767395</v>
      </c>
      <c r="H11" s="4">
        <v>2.0260292969421587</v>
      </c>
      <c r="I11" s="4">
        <v>0.14319358424646655</v>
      </c>
      <c r="J11" s="4">
        <v>5.3666448385772503E-2</v>
      </c>
      <c r="K11" s="6">
        <v>220</v>
      </c>
      <c r="L11" s="5">
        <v>9.0909090909090917</v>
      </c>
    </row>
    <row r="12" spans="1:12" x14ac:dyDescent="0.25">
      <c r="A12" s="84">
        <v>2005</v>
      </c>
      <c r="B12" s="185"/>
      <c r="C12" s="19">
        <v>1.3317292902121414</v>
      </c>
      <c r="D12" s="19">
        <v>0.4991088224593756</v>
      </c>
      <c r="E12" s="19">
        <v>0.271711255120132</v>
      </c>
      <c r="F12" s="19">
        <v>0.10183262138085523</v>
      </c>
      <c r="G12" s="19">
        <v>5.3831846915693591</v>
      </c>
      <c r="H12" s="19">
        <v>2.0175233752368094</v>
      </c>
      <c r="I12" s="19">
        <v>0.14314666503637588</v>
      </c>
      <c r="J12" s="19">
        <v>5.3648863887277805E-2</v>
      </c>
      <c r="K12" s="20">
        <v>220</v>
      </c>
      <c r="L12" s="18">
        <v>9.0909090909090917</v>
      </c>
    </row>
    <row r="13" spans="1:12" x14ac:dyDescent="0.25">
      <c r="A13" s="84">
        <v>2006</v>
      </c>
      <c r="B13" s="185"/>
      <c r="C13" s="4">
        <v>1.24889298870334</v>
      </c>
      <c r="D13" s="4">
        <v>0.46806322692669677</v>
      </c>
      <c r="E13" s="4">
        <v>0.28907361247544205</v>
      </c>
      <c r="F13" s="4">
        <v>0.10833972894274362</v>
      </c>
      <c r="G13" s="4">
        <v>6.0139915888998026</v>
      </c>
      <c r="H13" s="4">
        <v>2.2539387563805979</v>
      </c>
      <c r="I13" s="4">
        <v>0.19818639489194498</v>
      </c>
      <c r="J13" s="4">
        <v>7.4276791018263413E-2</v>
      </c>
      <c r="K13" s="6">
        <v>241</v>
      </c>
      <c r="L13" s="5">
        <v>9.3000000000000007</v>
      </c>
    </row>
    <row r="14" spans="1:12" x14ac:dyDescent="0.25">
      <c r="A14" s="84">
        <v>2007</v>
      </c>
      <c r="B14" s="185"/>
      <c r="C14" s="19">
        <v>1.6441390225373511</v>
      </c>
      <c r="D14" s="19">
        <v>0.46806322692669677</v>
      </c>
      <c r="E14" s="19">
        <v>0.39300538110914157</v>
      </c>
      <c r="F14" s="19">
        <v>0.10833972894274362</v>
      </c>
      <c r="G14" s="19">
        <v>4.8746685236768803</v>
      </c>
      <c r="H14" s="19">
        <v>2.2539387563805979</v>
      </c>
      <c r="I14" s="19">
        <v>0.112</v>
      </c>
      <c r="J14" s="19">
        <v>7.4276791018263413E-2</v>
      </c>
      <c r="K14" s="20">
        <v>241</v>
      </c>
      <c r="L14" s="18">
        <v>9.3000000000000007</v>
      </c>
    </row>
    <row r="15" spans="1:12" x14ac:dyDescent="0.25">
      <c r="A15" s="89">
        <v>2008</v>
      </c>
      <c r="B15" s="185" t="s">
        <v>42</v>
      </c>
      <c r="C15" s="22">
        <v>1.5231578532794201</v>
      </c>
      <c r="D15" s="4">
        <v>0.5708528964238222</v>
      </c>
      <c r="E15" s="4">
        <v>0.31611158956046842</v>
      </c>
      <c r="F15" s="4">
        <v>0.11847308938151672</v>
      </c>
      <c r="G15" s="4">
        <v>4.5789695951268179</v>
      </c>
      <c r="H15" s="4">
        <v>1.7161176370439148</v>
      </c>
      <c r="I15" s="4">
        <v>0.11504993961035552</v>
      </c>
      <c r="J15" s="4">
        <v>4.3118703106544698E-2</v>
      </c>
      <c r="K15" s="6">
        <v>241</v>
      </c>
      <c r="L15" s="5">
        <v>9.3000000000000007</v>
      </c>
    </row>
    <row r="16" spans="1:12" x14ac:dyDescent="0.25">
      <c r="A16" s="89">
        <v>2009</v>
      </c>
      <c r="B16" s="185"/>
      <c r="C16" s="23">
        <v>1.3577928252014522</v>
      </c>
      <c r="D16" s="19">
        <v>0.50887697906091089</v>
      </c>
      <c r="E16" s="19">
        <v>0.29684903258655809</v>
      </c>
      <c r="F16" s="19">
        <v>0.11125382027069504</v>
      </c>
      <c r="G16" s="19">
        <v>4.4027575378553081</v>
      </c>
      <c r="H16" s="19">
        <v>1.6500764430457584</v>
      </c>
      <c r="I16" s="19">
        <v>9.5444833082440436E-2</v>
      </c>
      <c r="J16" s="19">
        <v>3.5771052420135618E-2</v>
      </c>
      <c r="K16" s="20">
        <v>241</v>
      </c>
      <c r="L16" s="18">
        <v>9.3000000000000007</v>
      </c>
    </row>
    <row r="17" spans="1:12" x14ac:dyDescent="0.25">
      <c r="A17" s="89">
        <v>2010</v>
      </c>
      <c r="B17" s="185"/>
      <c r="C17" s="22">
        <v>1.8175627743233358</v>
      </c>
      <c r="D17" s="4">
        <v>0.74530277297124825</v>
      </c>
      <c r="E17" s="4">
        <v>0.38188588149231889</v>
      </c>
      <c r="F17" s="4">
        <v>0.15659464996511979</v>
      </c>
      <c r="G17" s="4">
        <v>4.761135104242868</v>
      </c>
      <c r="H17" s="4">
        <v>1.9523326763797944</v>
      </c>
      <c r="I17" s="4">
        <v>0.10611695318215071</v>
      </c>
      <c r="J17" s="4">
        <v>4.3513908065905105E-2</v>
      </c>
      <c r="K17" s="6">
        <v>241</v>
      </c>
      <c r="L17" s="5">
        <v>8.5</v>
      </c>
    </row>
    <row r="18" spans="1:12" x14ac:dyDescent="0.25">
      <c r="A18" s="89">
        <v>2011</v>
      </c>
      <c r="B18" s="185"/>
      <c r="C18" s="23">
        <v>1.3696502076988692</v>
      </c>
      <c r="D18" s="19">
        <v>0.47738845413570541</v>
      </c>
      <c r="E18" s="19">
        <v>0.30099034852909373</v>
      </c>
      <c r="F18" s="19">
        <v>0.10490949907238123</v>
      </c>
      <c r="G18" s="19">
        <v>4.2105484381784342</v>
      </c>
      <c r="H18" s="19">
        <v>1.4675770489916535</v>
      </c>
      <c r="I18" s="19">
        <v>9.2783272991549065E-2</v>
      </c>
      <c r="J18" s="19">
        <v>3.2339398055145727E-2</v>
      </c>
      <c r="K18" s="20">
        <v>241</v>
      </c>
      <c r="L18" s="18">
        <v>10</v>
      </c>
    </row>
    <row r="20" spans="1:12" x14ac:dyDescent="0.25">
      <c r="A20" s="24" t="s">
        <v>47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2" x14ac:dyDescent="0.25">
      <c r="A21" s="186" t="s">
        <v>158</v>
      </c>
      <c r="B21" s="186"/>
      <c r="C21" s="186"/>
      <c r="D21" s="186"/>
      <c r="E21" s="186"/>
      <c r="F21" s="186"/>
      <c r="G21" s="186"/>
      <c r="H21" s="186"/>
      <c r="I21" s="186"/>
      <c r="J21" s="186"/>
      <c r="K21" s="186"/>
    </row>
    <row r="22" spans="1:12" x14ac:dyDescent="0.25">
      <c r="A22" s="186"/>
      <c r="B22" s="186"/>
      <c r="C22" s="186"/>
      <c r="D22" s="186"/>
      <c r="E22" s="186"/>
      <c r="F22" s="186"/>
      <c r="G22" s="186"/>
      <c r="H22" s="186"/>
      <c r="I22" s="186"/>
      <c r="J22" s="186"/>
      <c r="K22" s="186"/>
    </row>
    <row r="23" spans="1:12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pans="1:12" x14ac:dyDescent="0.25">
      <c r="A24" s="187" t="s">
        <v>48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</row>
    <row r="25" spans="1:12" x14ac:dyDescent="0.25">
      <c r="A25" s="187"/>
      <c r="B25" s="187"/>
      <c r="C25" s="187"/>
      <c r="D25" s="187"/>
      <c r="E25" s="187"/>
      <c r="F25" s="187"/>
      <c r="G25" s="187"/>
      <c r="H25" s="187"/>
      <c r="I25" s="187"/>
      <c r="J25" s="187"/>
      <c r="K25" s="187"/>
    </row>
  </sheetData>
  <mergeCells count="12">
    <mergeCell ref="B8:B10"/>
    <mergeCell ref="B11:B14"/>
    <mergeCell ref="B15:B18"/>
    <mergeCell ref="A21:K22"/>
    <mergeCell ref="A24:K25"/>
    <mergeCell ref="A1:L3"/>
    <mergeCell ref="A4:A5"/>
    <mergeCell ref="B4:B5"/>
    <mergeCell ref="C4:D4"/>
    <mergeCell ref="E4:F4"/>
    <mergeCell ref="G4:H4"/>
    <mergeCell ref="I4:J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M12" sqref="M12"/>
    </sheetView>
  </sheetViews>
  <sheetFormatPr defaultRowHeight="15" x14ac:dyDescent="0.25"/>
  <sheetData>
    <row r="1" spans="1:8" x14ac:dyDescent="0.25">
      <c r="A1" s="176" t="s">
        <v>175</v>
      </c>
      <c r="B1" s="192"/>
      <c r="C1" s="192"/>
      <c r="D1" s="192"/>
      <c r="E1" s="192"/>
      <c r="F1" s="192"/>
      <c r="G1" s="192"/>
      <c r="H1" s="192"/>
    </row>
    <row r="2" spans="1:8" x14ac:dyDescent="0.25">
      <c r="A2" s="192"/>
      <c r="B2" s="192"/>
      <c r="C2" s="192"/>
      <c r="D2" s="192"/>
      <c r="E2" s="192"/>
      <c r="F2" s="192"/>
      <c r="G2" s="192"/>
      <c r="H2" s="192"/>
    </row>
    <row r="3" spans="1:8" x14ac:dyDescent="0.25">
      <c r="A3" s="193"/>
      <c r="B3" s="193"/>
      <c r="C3" s="193"/>
      <c r="D3" s="193"/>
      <c r="E3" s="193"/>
      <c r="F3" s="193"/>
      <c r="G3" s="193"/>
      <c r="H3" s="193"/>
    </row>
    <row r="4" spans="1:8" x14ac:dyDescent="0.25">
      <c r="A4" s="158" t="s">
        <v>20</v>
      </c>
      <c r="B4" s="158" t="s">
        <v>49</v>
      </c>
      <c r="C4" s="158" t="s">
        <v>31</v>
      </c>
      <c r="D4" s="188" t="s">
        <v>50</v>
      </c>
      <c r="E4" s="188" t="s">
        <v>51</v>
      </c>
      <c r="F4" s="188" t="s">
        <v>15</v>
      </c>
      <c r="G4" s="188" t="s">
        <v>52</v>
      </c>
      <c r="H4" s="188" t="s">
        <v>53</v>
      </c>
    </row>
    <row r="5" spans="1:8" x14ac:dyDescent="0.25">
      <c r="A5" s="190"/>
      <c r="B5" s="158"/>
      <c r="C5" s="158"/>
      <c r="D5" s="189"/>
      <c r="E5" s="189"/>
      <c r="F5" s="189"/>
      <c r="G5" s="189"/>
      <c r="H5" s="189"/>
    </row>
    <row r="6" spans="1:8" x14ac:dyDescent="0.25">
      <c r="A6" s="147" t="s">
        <v>54</v>
      </c>
      <c r="B6" s="26" t="s">
        <v>55</v>
      </c>
      <c r="C6" s="26" t="s">
        <v>6</v>
      </c>
      <c r="D6" s="27">
        <v>1.1599999999999999</v>
      </c>
      <c r="E6" s="28">
        <v>0.13</v>
      </c>
      <c r="F6" s="27">
        <v>0.24</v>
      </c>
      <c r="G6" s="27" t="s">
        <v>4</v>
      </c>
      <c r="H6" s="27">
        <v>200</v>
      </c>
    </row>
    <row r="7" spans="1:8" x14ac:dyDescent="0.25">
      <c r="A7" s="147"/>
      <c r="B7" s="194" t="s">
        <v>56</v>
      </c>
      <c r="C7" s="87" t="s">
        <v>57</v>
      </c>
      <c r="D7" s="28">
        <v>0.8</v>
      </c>
      <c r="E7" s="27">
        <v>0.44</v>
      </c>
      <c r="F7" s="28">
        <v>0.9</v>
      </c>
      <c r="G7" s="27" t="s">
        <v>4</v>
      </c>
      <c r="H7" s="27">
        <v>159</v>
      </c>
    </row>
    <row r="8" spans="1:8" x14ac:dyDescent="0.25">
      <c r="A8" s="147"/>
      <c r="B8" s="194"/>
      <c r="C8" s="87" t="s">
        <v>6</v>
      </c>
      <c r="D8" s="27">
        <v>3.95</v>
      </c>
      <c r="E8" s="27">
        <v>0.24</v>
      </c>
      <c r="F8" s="28">
        <v>0.2</v>
      </c>
      <c r="G8" s="27" t="s">
        <v>4</v>
      </c>
      <c r="H8" s="27">
        <v>199</v>
      </c>
    </row>
    <row r="9" spans="1:8" x14ac:dyDescent="0.25">
      <c r="A9" s="147" t="s">
        <v>58</v>
      </c>
      <c r="B9" s="29" t="s">
        <v>55</v>
      </c>
      <c r="C9" s="29" t="s">
        <v>6</v>
      </c>
      <c r="D9" s="30">
        <v>0.69</v>
      </c>
      <c r="E9" s="31">
        <v>0.1</v>
      </c>
      <c r="F9" s="30">
        <v>0.19</v>
      </c>
      <c r="G9" s="32">
        <v>3.0000000000000001E-3</v>
      </c>
      <c r="H9" s="30">
        <v>207</v>
      </c>
    </row>
    <row r="10" spans="1:8" x14ac:dyDescent="0.25">
      <c r="A10" s="147"/>
      <c r="B10" s="191" t="s">
        <v>56</v>
      </c>
      <c r="C10" s="86" t="s">
        <v>57</v>
      </c>
      <c r="D10" s="31">
        <v>0.38</v>
      </c>
      <c r="E10" s="30">
        <v>0.19</v>
      </c>
      <c r="F10" s="31">
        <v>0.17</v>
      </c>
      <c r="G10" s="32">
        <v>3.0000000000000001E-3</v>
      </c>
      <c r="H10" s="30">
        <v>167</v>
      </c>
    </row>
    <row r="11" spans="1:8" x14ac:dyDescent="0.25">
      <c r="A11" s="147"/>
      <c r="B11" s="191"/>
      <c r="C11" s="86" t="s">
        <v>6</v>
      </c>
      <c r="D11" s="30">
        <v>0.7</v>
      </c>
      <c r="E11" s="30">
        <v>0.1</v>
      </c>
      <c r="F11" s="31">
        <v>0.22</v>
      </c>
      <c r="G11" s="32">
        <v>3.0000000000000001E-3</v>
      </c>
      <c r="H11" s="30">
        <v>206</v>
      </c>
    </row>
    <row r="12" spans="1:8" x14ac:dyDescent="0.25">
      <c r="A12" s="147" t="s">
        <v>59</v>
      </c>
      <c r="B12" s="26" t="s">
        <v>55</v>
      </c>
      <c r="C12" s="26" t="s">
        <v>6</v>
      </c>
      <c r="D12" s="27">
        <v>0.8</v>
      </c>
      <c r="E12" s="28">
        <v>0.11</v>
      </c>
      <c r="F12" s="27">
        <v>0.2</v>
      </c>
      <c r="G12" s="27" t="s">
        <v>4</v>
      </c>
      <c r="H12" s="27">
        <v>202</v>
      </c>
    </row>
    <row r="13" spans="1:8" x14ac:dyDescent="0.25">
      <c r="A13" s="147"/>
      <c r="B13" s="194" t="s">
        <v>56</v>
      </c>
      <c r="C13" s="87" t="s">
        <v>57</v>
      </c>
      <c r="D13" s="28">
        <v>0.59</v>
      </c>
      <c r="E13" s="27">
        <v>0.24</v>
      </c>
      <c r="F13" s="28">
        <v>0.18</v>
      </c>
      <c r="G13" s="27">
        <v>1.5E-3</v>
      </c>
      <c r="H13" s="27">
        <v>172</v>
      </c>
    </row>
    <row r="14" spans="1:8" x14ac:dyDescent="0.25">
      <c r="A14" s="147"/>
      <c r="B14" s="194"/>
      <c r="C14" s="87" t="s">
        <v>6</v>
      </c>
      <c r="D14" s="27">
        <v>0.78</v>
      </c>
      <c r="E14" s="27">
        <v>0.1</v>
      </c>
      <c r="F14" s="28">
        <v>0.2</v>
      </c>
      <c r="G14" s="27">
        <v>2.5000000000000001E-3</v>
      </c>
      <c r="H14" s="27">
        <v>201</v>
      </c>
    </row>
    <row r="15" spans="1:8" x14ac:dyDescent="0.25">
      <c r="A15" s="147"/>
      <c r="B15" s="26" t="s">
        <v>55</v>
      </c>
      <c r="C15" s="26" t="s">
        <v>60</v>
      </c>
      <c r="D15" s="27">
        <v>0.79</v>
      </c>
      <c r="E15" s="28">
        <v>0.14000000000000001</v>
      </c>
      <c r="F15" s="27">
        <v>0.09</v>
      </c>
      <c r="G15" s="27" t="s">
        <v>4</v>
      </c>
      <c r="H15" s="27">
        <v>184</v>
      </c>
    </row>
    <row r="16" spans="1:8" x14ac:dyDescent="0.25">
      <c r="A16" s="147"/>
      <c r="B16" s="194" t="s">
        <v>56</v>
      </c>
      <c r="C16" s="87" t="s">
        <v>57</v>
      </c>
      <c r="D16" s="28">
        <v>0.54</v>
      </c>
      <c r="E16" s="27">
        <v>0.19</v>
      </c>
      <c r="F16" s="28">
        <v>0.13</v>
      </c>
      <c r="G16" s="27">
        <v>9.1000000000000004E-3</v>
      </c>
      <c r="H16" s="27">
        <v>158</v>
      </c>
    </row>
    <row r="17" spans="1:8" x14ac:dyDescent="0.25">
      <c r="A17" s="147"/>
      <c r="B17" s="194"/>
      <c r="C17" s="87" t="s">
        <v>60</v>
      </c>
      <c r="D17" s="27">
        <v>0.68</v>
      </c>
      <c r="E17" s="27">
        <v>0.18</v>
      </c>
      <c r="F17" s="28">
        <v>0.1</v>
      </c>
      <c r="G17" s="27">
        <v>9.4000000000000004E-3</v>
      </c>
      <c r="H17" s="27">
        <v>183</v>
      </c>
    </row>
    <row r="18" spans="1:8" x14ac:dyDescent="0.25">
      <c r="A18" s="147" t="s">
        <v>61</v>
      </c>
      <c r="B18" s="29" t="s">
        <v>55</v>
      </c>
      <c r="C18" s="29" t="s">
        <v>6</v>
      </c>
      <c r="D18" s="30">
        <v>0.79</v>
      </c>
      <c r="E18" s="31">
        <v>0.23</v>
      </c>
      <c r="F18" s="30">
        <v>0.22</v>
      </c>
      <c r="G18" s="30" t="s">
        <v>4</v>
      </c>
      <c r="H18" s="30">
        <v>205</v>
      </c>
    </row>
    <row r="19" spans="1:8" x14ac:dyDescent="0.25">
      <c r="A19" s="147"/>
      <c r="B19" s="191" t="s">
        <v>56</v>
      </c>
      <c r="C19" s="86" t="s">
        <v>57</v>
      </c>
      <c r="D19" s="31">
        <v>0.61</v>
      </c>
      <c r="E19" s="30">
        <v>0.23</v>
      </c>
      <c r="F19" s="31">
        <v>0.13</v>
      </c>
      <c r="G19" s="30">
        <v>1.4E-3</v>
      </c>
      <c r="H19" s="30">
        <v>172</v>
      </c>
    </row>
    <row r="20" spans="1:8" x14ac:dyDescent="0.25">
      <c r="A20" s="147"/>
      <c r="B20" s="191"/>
      <c r="C20" s="86" t="s">
        <v>6</v>
      </c>
      <c r="D20" s="30">
        <v>1.04</v>
      </c>
      <c r="E20" s="30">
        <v>0.1</v>
      </c>
      <c r="F20" s="31">
        <v>0.24</v>
      </c>
      <c r="G20" s="30">
        <v>2.5000000000000001E-3</v>
      </c>
      <c r="H20" s="30">
        <v>207</v>
      </c>
    </row>
    <row r="21" spans="1:8" x14ac:dyDescent="0.25">
      <c r="A21" s="147" t="s">
        <v>62</v>
      </c>
      <c r="B21" s="26" t="s">
        <v>55</v>
      </c>
      <c r="C21" s="26" t="s">
        <v>6</v>
      </c>
      <c r="D21" s="27">
        <v>0.78</v>
      </c>
      <c r="E21" s="28">
        <v>0.1</v>
      </c>
      <c r="F21" s="27">
        <v>0.28000000000000003</v>
      </c>
      <c r="G21" s="27" t="s">
        <v>4</v>
      </c>
      <c r="H21" s="27">
        <v>221</v>
      </c>
    </row>
    <row r="22" spans="1:8" x14ac:dyDescent="0.25">
      <c r="A22" s="147"/>
      <c r="B22" s="194" t="s">
        <v>56</v>
      </c>
      <c r="C22" s="87" t="s">
        <v>57</v>
      </c>
      <c r="D22" s="28">
        <v>0.62</v>
      </c>
      <c r="E22" s="27">
        <v>0.24</v>
      </c>
      <c r="F22" s="28">
        <v>0.21</v>
      </c>
      <c r="G22" s="27">
        <v>6.1000000000000004E-3</v>
      </c>
      <c r="H22" s="27">
        <v>175</v>
      </c>
    </row>
    <row r="23" spans="1:8" x14ac:dyDescent="0.25">
      <c r="A23" s="147"/>
      <c r="B23" s="194"/>
      <c r="C23" s="87" t="s">
        <v>6</v>
      </c>
      <c r="D23" s="27">
        <v>0.92</v>
      </c>
      <c r="E23" s="27">
        <v>0.09</v>
      </c>
      <c r="F23" s="28">
        <v>0.24</v>
      </c>
      <c r="G23" s="27">
        <v>6.1000000000000004E-3</v>
      </c>
      <c r="H23" s="27">
        <v>212</v>
      </c>
    </row>
    <row r="24" spans="1:8" x14ac:dyDescent="0.25">
      <c r="A24" s="147" t="s">
        <v>63</v>
      </c>
      <c r="B24" s="29" t="s">
        <v>55</v>
      </c>
      <c r="C24" s="29" t="s">
        <v>6</v>
      </c>
      <c r="D24" s="30">
        <v>1.0900000000000001</v>
      </c>
      <c r="E24" s="31">
        <v>0.11</v>
      </c>
      <c r="F24" s="30">
        <v>0.06</v>
      </c>
      <c r="G24" s="30" t="s">
        <v>4</v>
      </c>
      <c r="H24" s="30">
        <v>226</v>
      </c>
    </row>
    <row r="25" spans="1:8" x14ac:dyDescent="0.25">
      <c r="A25" s="147"/>
      <c r="B25" s="191" t="s">
        <v>56</v>
      </c>
      <c r="C25" s="86" t="s">
        <v>57</v>
      </c>
      <c r="D25" s="31">
        <v>0.37</v>
      </c>
      <c r="E25" s="30">
        <v>0.21</v>
      </c>
      <c r="F25" s="31">
        <v>0.28000000000000003</v>
      </c>
      <c r="G25" s="30">
        <v>1.6999999999999999E-3</v>
      </c>
      <c r="H25" s="30">
        <v>148</v>
      </c>
    </row>
    <row r="26" spans="1:8" x14ac:dyDescent="0.25">
      <c r="A26" s="147"/>
      <c r="B26" s="191"/>
      <c r="C26" s="86" t="s">
        <v>6</v>
      </c>
      <c r="D26" s="30">
        <v>0.73</v>
      </c>
      <c r="E26" s="30">
        <v>0.09</v>
      </c>
      <c r="F26" s="31">
        <v>0.09</v>
      </c>
      <c r="G26" s="32">
        <v>2E-3</v>
      </c>
      <c r="H26" s="30">
        <v>210</v>
      </c>
    </row>
    <row r="27" spans="1:8" x14ac:dyDescent="0.25">
      <c r="A27" s="25"/>
      <c r="B27" s="25"/>
      <c r="C27" s="25"/>
      <c r="D27" s="33"/>
      <c r="E27" s="33"/>
      <c r="F27" s="33"/>
      <c r="G27" s="33"/>
      <c r="H27" s="33"/>
    </row>
    <row r="28" spans="1:8" x14ac:dyDescent="0.25">
      <c r="A28" s="1" t="s">
        <v>64</v>
      </c>
      <c r="B28" s="1"/>
      <c r="C28" s="1"/>
      <c r="D28" s="88"/>
      <c r="E28" s="33"/>
      <c r="F28" s="33"/>
      <c r="G28" s="33"/>
      <c r="H28" s="33"/>
    </row>
    <row r="29" spans="1:8" x14ac:dyDescent="0.25">
      <c r="A29" s="34" t="s">
        <v>65</v>
      </c>
      <c r="B29" s="34"/>
      <c r="C29" s="34"/>
      <c r="D29" s="35"/>
      <c r="E29" s="36"/>
      <c r="F29" s="36"/>
      <c r="G29" s="36"/>
      <c r="H29" s="36"/>
    </row>
    <row r="30" spans="1:8" x14ac:dyDescent="0.25">
      <c r="A30" s="34"/>
      <c r="B30" s="34"/>
      <c r="C30" s="34"/>
      <c r="D30" s="35"/>
      <c r="E30" s="36"/>
      <c r="F30" s="36"/>
      <c r="G30" s="36"/>
      <c r="H30" s="36"/>
    </row>
    <row r="31" spans="1:8" x14ac:dyDescent="0.25">
      <c r="A31" s="34" t="s">
        <v>66</v>
      </c>
      <c r="B31" s="34"/>
      <c r="C31" s="34"/>
      <c r="D31" s="35"/>
      <c r="E31" s="36"/>
      <c r="F31" s="36"/>
      <c r="G31" s="36"/>
      <c r="H31" s="36"/>
    </row>
    <row r="32" spans="1:8" x14ac:dyDescent="0.25">
      <c r="A32" s="34" t="s">
        <v>67</v>
      </c>
      <c r="B32" s="34"/>
      <c r="C32" s="34"/>
      <c r="D32" s="35"/>
      <c r="E32" s="36"/>
      <c r="F32" s="36"/>
      <c r="G32" s="36"/>
      <c r="H32" s="36"/>
    </row>
    <row r="33" spans="1:8" x14ac:dyDescent="0.25">
      <c r="A33" s="34" t="s">
        <v>68</v>
      </c>
      <c r="B33" s="34"/>
      <c r="C33" s="34"/>
      <c r="D33" s="35"/>
      <c r="E33" s="36"/>
      <c r="F33" s="36"/>
      <c r="G33" s="36"/>
      <c r="H33" s="36"/>
    </row>
    <row r="34" spans="1:8" x14ac:dyDescent="0.25">
      <c r="A34" s="34" t="s">
        <v>69</v>
      </c>
      <c r="B34" s="34"/>
      <c r="C34" s="34"/>
      <c r="D34" s="35"/>
      <c r="E34" s="36"/>
      <c r="F34" s="36"/>
      <c r="G34" s="36"/>
      <c r="H34" s="36"/>
    </row>
    <row r="35" spans="1:8" x14ac:dyDescent="0.25">
      <c r="A35" s="34" t="s">
        <v>70</v>
      </c>
      <c r="B35" s="34"/>
      <c r="C35" s="34"/>
      <c r="D35" s="35"/>
      <c r="E35" s="36"/>
      <c r="F35" s="36"/>
      <c r="G35" s="36"/>
      <c r="H35" s="36"/>
    </row>
    <row r="36" spans="1:8" x14ac:dyDescent="0.25">
      <c r="A36" s="34" t="s">
        <v>71</v>
      </c>
      <c r="B36" s="34"/>
      <c r="C36" s="34"/>
      <c r="D36" s="35"/>
      <c r="E36" s="36"/>
      <c r="F36" s="36"/>
      <c r="G36" s="36"/>
      <c r="H36" s="36"/>
    </row>
    <row r="37" spans="1:8" x14ac:dyDescent="0.25">
      <c r="A37" s="34" t="s">
        <v>72</v>
      </c>
      <c r="B37" s="34"/>
      <c r="C37" s="34"/>
      <c r="D37" s="35"/>
      <c r="E37" s="36"/>
      <c r="F37" s="36"/>
      <c r="G37" s="36"/>
      <c r="H37" s="36"/>
    </row>
    <row r="38" spans="1:8" x14ac:dyDescent="0.25">
      <c r="A38" s="25"/>
      <c r="B38" s="37"/>
      <c r="C38" s="37"/>
      <c r="D38" s="36"/>
      <c r="E38" s="36"/>
      <c r="F38" s="36"/>
      <c r="G38" s="36"/>
      <c r="H38" s="36"/>
    </row>
  </sheetData>
  <mergeCells count="22">
    <mergeCell ref="A24:A26"/>
    <mergeCell ref="B25:B26"/>
    <mergeCell ref="A1:H3"/>
    <mergeCell ref="A12:A17"/>
    <mergeCell ref="B13:B14"/>
    <mergeCell ref="B16:B17"/>
    <mergeCell ref="A18:A20"/>
    <mergeCell ref="B19:B20"/>
    <mergeCell ref="A21:A23"/>
    <mergeCell ref="B22:B23"/>
    <mergeCell ref="G4:G5"/>
    <mergeCell ref="H4:H5"/>
    <mergeCell ref="A6:A8"/>
    <mergeCell ref="B7:B8"/>
    <mergeCell ref="A9:A11"/>
    <mergeCell ref="B10:B11"/>
    <mergeCell ref="F4:F5"/>
    <mergeCell ref="A4:A5"/>
    <mergeCell ref="B4:B5"/>
    <mergeCell ref="C4:C5"/>
    <mergeCell ref="D4:D5"/>
    <mergeCell ref="E4:E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workbookViewId="0">
      <selection activeCell="M52" sqref="M52"/>
    </sheetView>
  </sheetViews>
  <sheetFormatPr defaultRowHeight="15" x14ac:dyDescent="0.25"/>
  <cols>
    <col min="1" max="1" width="15.42578125" customWidth="1"/>
    <col min="4" max="4" width="14.140625" customWidth="1"/>
    <col min="11" max="11" width="13.42578125" customWidth="1"/>
  </cols>
  <sheetData>
    <row r="1" spans="1:14" x14ac:dyDescent="0.25">
      <c r="A1" s="204" t="s">
        <v>160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4" x14ac:dyDescent="0.25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4" x14ac:dyDescent="0.25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4" ht="15" customHeight="1" x14ac:dyDescent="0.25">
      <c r="A4" s="158" t="s">
        <v>20</v>
      </c>
      <c r="B4" s="159" t="s">
        <v>18</v>
      </c>
      <c r="C4" s="158" t="s">
        <v>33</v>
      </c>
      <c r="D4" s="158"/>
      <c r="E4" s="159" t="s">
        <v>73</v>
      </c>
      <c r="F4" s="159" t="s">
        <v>74</v>
      </c>
      <c r="G4" s="159" t="s">
        <v>75</v>
      </c>
      <c r="H4" s="159" t="s">
        <v>76</v>
      </c>
      <c r="I4" s="159" t="s">
        <v>77</v>
      </c>
      <c r="J4" s="159" t="s">
        <v>78</v>
      </c>
      <c r="K4" s="159" t="s">
        <v>79</v>
      </c>
    </row>
    <row r="5" spans="1:14" x14ac:dyDescent="0.25">
      <c r="A5" s="158"/>
      <c r="B5" s="159"/>
      <c r="C5" s="158"/>
      <c r="D5" s="158"/>
      <c r="E5" s="159"/>
      <c r="F5" s="159"/>
      <c r="G5" s="159"/>
      <c r="H5" s="159"/>
      <c r="I5" s="159"/>
      <c r="J5" s="159"/>
      <c r="K5" s="159"/>
    </row>
    <row r="6" spans="1:14" x14ac:dyDescent="0.25">
      <c r="A6" s="127" t="s">
        <v>80</v>
      </c>
      <c r="B6" s="129" t="s">
        <v>81</v>
      </c>
      <c r="C6" s="38"/>
      <c r="D6" s="38"/>
      <c r="E6" s="39">
        <v>1.86</v>
      </c>
      <c r="F6" s="39">
        <v>0.68</v>
      </c>
      <c r="G6" s="39">
        <v>10.7</v>
      </c>
      <c r="H6" s="39">
        <v>0.66</v>
      </c>
      <c r="I6" s="40" t="s">
        <v>4</v>
      </c>
      <c r="J6" s="41" t="s">
        <v>4</v>
      </c>
      <c r="K6" s="40" t="s">
        <v>4</v>
      </c>
    </row>
    <row r="7" spans="1:14" x14ac:dyDescent="0.25">
      <c r="A7" s="127" t="s">
        <v>82</v>
      </c>
      <c r="B7" s="128" t="s">
        <v>83</v>
      </c>
      <c r="C7" s="42"/>
      <c r="D7" s="42"/>
      <c r="E7" s="43">
        <v>1.62</v>
      </c>
      <c r="F7" s="44">
        <v>0.54</v>
      </c>
      <c r="G7" s="44">
        <v>6.55</v>
      </c>
      <c r="H7" s="43">
        <v>0.318</v>
      </c>
      <c r="I7" s="45" t="s">
        <v>4</v>
      </c>
      <c r="J7" s="46" t="s">
        <v>4</v>
      </c>
      <c r="K7" s="45" t="s">
        <v>4</v>
      </c>
      <c r="N7" s="99"/>
    </row>
    <row r="8" spans="1:14" x14ac:dyDescent="0.25">
      <c r="A8" s="127" t="s">
        <v>84</v>
      </c>
      <c r="B8" s="136" t="s">
        <v>45</v>
      </c>
      <c r="C8" s="47"/>
      <c r="D8" s="47"/>
      <c r="E8" s="48">
        <v>0.85</v>
      </c>
      <c r="F8" s="48">
        <v>0.28999999999999998</v>
      </c>
      <c r="G8" s="48">
        <v>6.16</v>
      </c>
      <c r="H8" s="48">
        <v>0.12</v>
      </c>
      <c r="I8" s="49" t="s">
        <v>4</v>
      </c>
      <c r="J8" s="50" t="s">
        <v>4</v>
      </c>
      <c r="K8" s="49" t="s">
        <v>4</v>
      </c>
      <c r="N8" s="99"/>
    </row>
    <row r="9" spans="1:14" x14ac:dyDescent="0.25">
      <c r="A9" s="127" t="s">
        <v>85</v>
      </c>
      <c r="B9" s="128" t="s">
        <v>46</v>
      </c>
      <c r="C9" s="42"/>
      <c r="D9" s="42"/>
      <c r="E9" s="43">
        <v>0.85</v>
      </c>
      <c r="F9" s="51">
        <v>0.23</v>
      </c>
      <c r="G9" s="51">
        <v>5.42</v>
      </c>
      <c r="H9" s="43">
        <v>0.1</v>
      </c>
      <c r="I9" s="52" t="s">
        <v>4</v>
      </c>
      <c r="J9" s="46" t="s">
        <v>4</v>
      </c>
      <c r="K9" s="52" t="s">
        <v>4</v>
      </c>
      <c r="N9" s="99"/>
    </row>
    <row r="10" spans="1:14" x14ac:dyDescent="0.25">
      <c r="A10" s="197">
        <v>2006</v>
      </c>
      <c r="B10" s="201" t="s">
        <v>46</v>
      </c>
      <c r="C10" s="201" t="s">
        <v>86</v>
      </c>
      <c r="D10" s="128" t="s">
        <v>87</v>
      </c>
      <c r="E10" s="43">
        <v>1.4570000000000001</v>
      </c>
      <c r="F10" s="51">
        <v>0.30099999999999999</v>
      </c>
      <c r="G10" s="51">
        <v>4.8869999999999996</v>
      </c>
      <c r="H10" s="43">
        <v>0.114</v>
      </c>
      <c r="I10" s="52" t="s">
        <v>4</v>
      </c>
      <c r="J10" s="46" t="s">
        <v>4</v>
      </c>
      <c r="K10" s="53">
        <v>239</v>
      </c>
      <c r="N10" s="99"/>
    </row>
    <row r="11" spans="1:14" x14ac:dyDescent="0.25">
      <c r="A11" s="197"/>
      <c r="B11" s="201"/>
      <c r="C11" s="201"/>
      <c r="D11" s="128" t="s">
        <v>88</v>
      </c>
      <c r="E11" s="43">
        <v>1.218</v>
      </c>
      <c r="F11" s="51">
        <v>0.35</v>
      </c>
      <c r="G11" s="51">
        <v>5.32</v>
      </c>
      <c r="H11" s="43">
        <v>0.106</v>
      </c>
      <c r="I11" s="52" t="s">
        <v>4</v>
      </c>
      <c r="J11" s="46" t="s">
        <v>4</v>
      </c>
      <c r="K11" s="53">
        <v>232</v>
      </c>
      <c r="N11" s="99"/>
    </row>
    <row r="12" spans="1:14" x14ac:dyDescent="0.25">
      <c r="A12" s="197"/>
      <c r="B12" s="201"/>
      <c r="C12" s="201"/>
      <c r="D12" s="128" t="s">
        <v>89</v>
      </c>
      <c r="E12" s="43">
        <v>1.2070000000000001</v>
      </c>
      <c r="F12" s="51">
        <v>0.19400000000000001</v>
      </c>
      <c r="G12" s="51">
        <v>4.7489999999999997</v>
      </c>
      <c r="H12" s="43">
        <v>0.10299999999999999</v>
      </c>
      <c r="I12" s="52" t="s">
        <v>4</v>
      </c>
      <c r="J12" s="46" t="s">
        <v>4</v>
      </c>
      <c r="K12" s="53">
        <v>231</v>
      </c>
      <c r="N12" s="99"/>
    </row>
    <row r="13" spans="1:14" x14ac:dyDescent="0.25">
      <c r="A13" s="197"/>
      <c r="B13" s="201"/>
      <c r="C13" s="201"/>
      <c r="D13" s="128" t="s">
        <v>90</v>
      </c>
      <c r="E13" s="43">
        <v>0.93600000000000005</v>
      </c>
      <c r="F13" s="51">
        <v>0.23</v>
      </c>
      <c r="G13" s="51">
        <v>4.9340000000000002</v>
      </c>
      <c r="H13" s="43">
        <v>9.6000000000000002E-2</v>
      </c>
      <c r="I13" s="52" t="s">
        <v>4</v>
      </c>
      <c r="J13" s="46" t="s">
        <v>4</v>
      </c>
      <c r="K13" s="53">
        <v>227</v>
      </c>
      <c r="N13" s="99"/>
    </row>
    <row r="14" spans="1:14" x14ac:dyDescent="0.25">
      <c r="A14" s="197"/>
      <c r="B14" s="201"/>
      <c r="C14" s="201"/>
      <c r="D14" s="128" t="s">
        <v>91</v>
      </c>
      <c r="E14" s="43">
        <v>0.71099999999999997</v>
      </c>
      <c r="F14" s="51">
        <v>0.191</v>
      </c>
      <c r="G14" s="51">
        <v>4.5780000000000003</v>
      </c>
      <c r="H14" s="43">
        <v>8.2000000000000003E-2</v>
      </c>
      <c r="I14" s="52" t="s">
        <v>4</v>
      </c>
      <c r="J14" s="46" t="s">
        <v>4</v>
      </c>
      <c r="K14" s="53">
        <v>215</v>
      </c>
      <c r="N14" s="99"/>
    </row>
    <row r="15" spans="1:14" x14ac:dyDescent="0.25">
      <c r="A15" s="197"/>
      <c r="B15" s="201"/>
      <c r="C15" s="201" t="s">
        <v>92</v>
      </c>
      <c r="D15" s="128" t="s">
        <v>93</v>
      </c>
      <c r="E15" s="43">
        <v>1.0089999999999999</v>
      </c>
      <c r="F15" s="51">
        <v>0.19600000000000001</v>
      </c>
      <c r="G15" s="51">
        <v>4.5949999999999998</v>
      </c>
      <c r="H15" s="43">
        <v>9.0999999999999998E-2</v>
      </c>
      <c r="I15" s="52" t="s">
        <v>4</v>
      </c>
      <c r="J15" s="46" t="s">
        <v>4</v>
      </c>
      <c r="K15" s="53">
        <v>224</v>
      </c>
      <c r="N15" s="99"/>
    </row>
    <row r="16" spans="1:14" x14ac:dyDescent="0.25">
      <c r="A16" s="197"/>
      <c r="B16" s="201"/>
      <c r="C16" s="201"/>
      <c r="D16" s="128" t="s">
        <v>94</v>
      </c>
      <c r="E16" s="43">
        <v>1.4890000000000001</v>
      </c>
      <c r="F16" s="51">
        <v>0.19400000000000001</v>
      </c>
      <c r="G16" s="51">
        <v>4.5860000000000003</v>
      </c>
      <c r="H16" s="43">
        <v>0.105</v>
      </c>
      <c r="I16" s="52" t="s">
        <v>4</v>
      </c>
      <c r="J16" s="46" t="s">
        <v>4</v>
      </c>
      <c r="K16" s="53">
        <v>238</v>
      </c>
      <c r="N16" s="100"/>
    </row>
    <row r="17" spans="1:14" x14ac:dyDescent="0.25">
      <c r="A17" s="197"/>
      <c r="B17" s="201"/>
      <c r="C17" s="201"/>
      <c r="D17" s="128" t="s">
        <v>95</v>
      </c>
      <c r="E17" s="43">
        <v>0.80200000000000005</v>
      </c>
      <c r="F17" s="51">
        <v>0.20899999999999999</v>
      </c>
      <c r="G17" s="51">
        <v>4.6269999999999998</v>
      </c>
      <c r="H17" s="43">
        <v>8.4000000000000005E-2</v>
      </c>
      <c r="I17" s="52" t="s">
        <v>4</v>
      </c>
      <c r="J17" s="46" t="s">
        <v>4</v>
      </c>
      <c r="K17" s="53">
        <v>214</v>
      </c>
      <c r="N17" s="100"/>
    </row>
    <row r="18" spans="1:14" x14ac:dyDescent="0.25">
      <c r="A18" s="197">
        <v>2007</v>
      </c>
      <c r="B18" s="203" t="s">
        <v>46</v>
      </c>
      <c r="C18" s="203" t="s">
        <v>86</v>
      </c>
      <c r="D18" s="129" t="s">
        <v>87</v>
      </c>
      <c r="E18" s="54">
        <v>1.4570000000000001</v>
      </c>
      <c r="F18" s="39">
        <v>0.30099999999999999</v>
      </c>
      <c r="G18" s="39">
        <v>4.8869999999999996</v>
      </c>
      <c r="H18" s="54">
        <v>0.114</v>
      </c>
      <c r="I18" s="40" t="s">
        <v>4</v>
      </c>
      <c r="J18" s="41" t="s">
        <v>4</v>
      </c>
      <c r="K18" s="55">
        <v>239</v>
      </c>
      <c r="N18" s="100"/>
    </row>
    <row r="19" spans="1:14" x14ac:dyDescent="0.25">
      <c r="A19" s="197"/>
      <c r="B19" s="203"/>
      <c r="C19" s="203"/>
      <c r="D19" s="129" t="s">
        <v>88</v>
      </c>
      <c r="E19" s="54">
        <v>1.218</v>
      </c>
      <c r="F19" s="39">
        <v>0.35</v>
      </c>
      <c r="G19" s="39">
        <v>5.32</v>
      </c>
      <c r="H19" s="54">
        <v>0.106</v>
      </c>
      <c r="I19" s="40" t="s">
        <v>4</v>
      </c>
      <c r="J19" s="41" t="s">
        <v>4</v>
      </c>
      <c r="K19" s="55">
        <v>232</v>
      </c>
      <c r="N19" s="100"/>
    </row>
    <row r="20" spans="1:14" x14ac:dyDescent="0.25">
      <c r="A20" s="197"/>
      <c r="B20" s="203"/>
      <c r="C20" s="203"/>
      <c r="D20" s="129" t="s">
        <v>89</v>
      </c>
      <c r="E20" s="54">
        <v>1.2070000000000001</v>
      </c>
      <c r="F20" s="39">
        <v>0.19400000000000001</v>
      </c>
      <c r="G20" s="39">
        <v>4.7489999999999997</v>
      </c>
      <c r="H20" s="54">
        <v>0.10299999999999999</v>
      </c>
      <c r="I20" s="40" t="s">
        <v>4</v>
      </c>
      <c r="J20" s="41" t="s">
        <v>4</v>
      </c>
      <c r="K20" s="55">
        <v>231</v>
      </c>
      <c r="N20" s="100"/>
    </row>
    <row r="21" spans="1:14" x14ac:dyDescent="0.25">
      <c r="A21" s="197"/>
      <c r="B21" s="203"/>
      <c r="C21" s="203"/>
      <c r="D21" s="129" t="s">
        <v>90</v>
      </c>
      <c r="E21" s="54">
        <v>0.93600000000000005</v>
      </c>
      <c r="F21" s="39">
        <v>0.23</v>
      </c>
      <c r="G21" s="39">
        <v>4.9340000000000002</v>
      </c>
      <c r="H21" s="54">
        <v>9.6000000000000002E-2</v>
      </c>
      <c r="I21" s="40" t="s">
        <v>4</v>
      </c>
      <c r="J21" s="41" t="s">
        <v>4</v>
      </c>
      <c r="K21" s="55">
        <v>227</v>
      </c>
      <c r="N21" s="100"/>
    </row>
    <row r="22" spans="1:14" x14ac:dyDescent="0.25">
      <c r="A22" s="197"/>
      <c r="B22" s="203"/>
      <c r="C22" s="203"/>
      <c r="D22" s="129" t="s">
        <v>91</v>
      </c>
      <c r="E22" s="54">
        <v>0.71099999999999997</v>
      </c>
      <c r="F22" s="39">
        <v>0.191</v>
      </c>
      <c r="G22" s="39">
        <v>4.5780000000000003</v>
      </c>
      <c r="H22" s="54">
        <v>8.2000000000000003E-2</v>
      </c>
      <c r="I22" s="40" t="s">
        <v>4</v>
      </c>
      <c r="J22" s="41" t="s">
        <v>4</v>
      </c>
      <c r="K22" s="55">
        <v>215</v>
      </c>
      <c r="N22" s="100"/>
    </row>
    <row r="23" spans="1:14" x14ac:dyDescent="0.25">
      <c r="A23" s="197"/>
      <c r="B23" s="203"/>
      <c r="C23" s="203" t="s">
        <v>92</v>
      </c>
      <c r="D23" s="129" t="s">
        <v>93</v>
      </c>
      <c r="E23" s="54">
        <v>1.0089999999999999</v>
      </c>
      <c r="F23" s="39">
        <v>0.19600000000000001</v>
      </c>
      <c r="G23" s="39">
        <v>4.5949999999999998</v>
      </c>
      <c r="H23" s="54">
        <v>9.0999999999999998E-2</v>
      </c>
      <c r="I23" s="40" t="s">
        <v>4</v>
      </c>
      <c r="J23" s="41" t="s">
        <v>4</v>
      </c>
      <c r="K23" s="55">
        <v>224</v>
      </c>
      <c r="N23" s="100"/>
    </row>
    <row r="24" spans="1:14" x14ac:dyDescent="0.25">
      <c r="A24" s="197"/>
      <c r="B24" s="203"/>
      <c r="C24" s="203"/>
      <c r="D24" s="129" t="s">
        <v>94</v>
      </c>
      <c r="E24" s="54">
        <v>1.4890000000000001</v>
      </c>
      <c r="F24" s="39">
        <v>0.19400000000000001</v>
      </c>
      <c r="G24" s="39">
        <v>4.5860000000000003</v>
      </c>
      <c r="H24" s="54">
        <v>0.105</v>
      </c>
      <c r="I24" s="40" t="s">
        <v>4</v>
      </c>
      <c r="J24" s="41" t="s">
        <v>4</v>
      </c>
      <c r="K24" s="55">
        <v>238</v>
      </c>
      <c r="N24" s="100"/>
    </row>
    <row r="25" spans="1:14" x14ac:dyDescent="0.25">
      <c r="A25" s="197"/>
      <c r="B25" s="203"/>
      <c r="C25" s="203"/>
      <c r="D25" s="129" t="s">
        <v>95</v>
      </c>
      <c r="E25" s="54">
        <v>0.80200000000000005</v>
      </c>
      <c r="F25" s="39">
        <v>0.20899999999999999</v>
      </c>
      <c r="G25" s="39">
        <v>4.6269999999999998</v>
      </c>
      <c r="H25" s="54">
        <v>8.4000000000000005E-2</v>
      </c>
      <c r="I25" s="40" t="s">
        <v>4</v>
      </c>
      <c r="J25" s="41" t="s">
        <v>4</v>
      </c>
      <c r="K25" s="55">
        <v>214</v>
      </c>
      <c r="N25" s="100"/>
    </row>
    <row r="26" spans="1:14" x14ac:dyDescent="0.25">
      <c r="A26" s="197">
        <v>2008</v>
      </c>
      <c r="B26" s="201" t="s">
        <v>42</v>
      </c>
      <c r="C26" s="201" t="s">
        <v>86</v>
      </c>
      <c r="D26" s="128" t="s">
        <v>87</v>
      </c>
      <c r="E26" s="43">
        <v>0.93500000000000005</v>
      </c>
      <c r="F26" s="51">
        <v>0.184</v>
      </c>
      <c r="G26" s="51">
        <v>4.4409999999999998</v>
      </c>
      <c r="H26" s="43">
        <v>0.104</v>
      </c>
      <c r="I26" s="52" t="s">
        <v>4</v>
      </c>
      <c r="J26" s="46" t="s">
        <v>4</v>
      </c>
      <c r="K26" s="53">
        <v>239</v>
      </c>
    </row>
    <row r="27" spans="1:14" x14ac:dyDescent="0.25">
      <c r="A27" s="197"/>
      <c r="B27" s="201"/>
      <c r="C27" s="201"/>
      <c r="D27" s="128" t="s">
        <v>88</v>
      </c>
      <c r="E27" s="43">
        <v>1.052</v>
      </c>
      <c r="F27" s="51">
        <v>0.191</v>
      </c>
      <c r="G27" s="51">
        <v>4.718</v>
      </c>
      <c r="H27" s="43">
        <v>9.6000000000000002E-2</v>
      </c>
      <c r="I27" s="52" t="s">
        <v>4</v>
      </c>
      <c r="J27" s="46" t="s">
        <v>4</v>
      </c>
      <c r="K27" s="53">
        <v>232</v>
      </c>
    </row>
    <row r="28" spans="1:14" x14ac:dyDescent="0.25">
      <c r="A28" s="197"/>
      <c r="B28" s="201"/>
      <c r="C28" s="201"/>
      <c r="D28" s="128" t="s">
        <v>89</v>
      </c>
      <c r="E28" s="43">
        <v>0.75600000000000001</v>
      </c>
      <c r="F28" s="51">
        <v>0.115</v>
      </c>
      <c r="G28" s="51">
        <v>4.4660000000000002</v>
      </c>
      <c r="H28" s="43">
        <v>8.3000000000000004E-2</v>
      </c>
      <c r="I28" s="52" t="s">
        <v>4</v>
      </c>
      <c r="J28" s="46" t="s">
        <v>4</v>
      </c>
      <c r="K28" s="53">
        <v>231</v>
      </c>
    </row>
    <row r="29" spans="1:14" x14ac:dyDescent="0.25">
      <c r="A29" s="197"/>
      <c r="B29" s="201"/>
      <c r="C29" s="201"/>
      <c r="D29" s="128" t="s">
        <v>90</v>
      </c>
      <c r="E29" s="43">
        <v>0.96</v>
      </c>
      <c r="F29" s="51">
        <v>9.7000000000000003E-2</v>
      </c>
      <c r="G29" s="51">
        <v>4.5869999999999997</v>
      </c>
      <c r="H29" s="43">
        <v>8.3000000000000004E-2</v>
      </c>
      <c r="I29" s="52" t="s">
        <v>4</v>
      </c>
      <c r="J29" s="46" t="s">
        <v>4</v>
      </c>
      <c r="K29" s="53">
        <v>227</v>
      </c>
    </row>
    <row r="30" spans="1:14" x14ac:dyDescent="0.25">
      <c r="A30" s="197"/>
      <c r="B30" s="201"/>
      <c r="C30" s="201"/>
      <c r="D30" s="128" t="s">
        <v>91</v>
      </c>
      <c r="E30" s="43">
        <v>0.627</v>
      </c>
      <c r="F30" s="51">
        <v>0.13100000000000001</v>
      </c>
      <c r="G30" s="51">
        <v>4.7439999999999998</v>
      </c>
      <c r="H30" s="43">
        <v>7.4999999999999997E-2</v>
      </c>
      <c r="I30" s="52" t="s">
        <v>4</v>
      </c>
      <c r="J30" s="46" t="s">
        <v>4</v>
      </c>
      <c r="K30" s="53">
        <v>215</v>
      </c>
    </row>
    <row r="31" spans="1:14" x14ac:dyDescent="0.25">
      <c r="A31" s="197"/>
      <c r="B31" s="201"/>
      <c r="C31" s="201" t="s">
        <v>92</v>
      </c>
      <c r="D31" s="128" t="s">
        <v>93</v>
      </c>
      <c r="E31" s="43">
        <v>1.212</v>
      </c>
      <c r="F31" s="51">
        <v>0.185</v>
      </c>
      <c r="G31" s="51">
        <v>4.82</v>
      </c>
      <c r="H31" s="43">
        <v>8.7999999999999995E-2</v>
      </c>
      <c r="I31" s="52" t="s">
        <v>4</v>
      </c>
      <c r="J31" s="46" t="s">
        <v>4</v>
      </c>
      <c r="K31" s="53">
        <v>224</v>
      </c>
    </row>
    <row r="32" spans="1:14" x14ac:dyDescent="0.25">
      <c r="A32" s="197"/>
      <c r="B32" s="201"/>
      <c r="C32" s="201"/>
      <c r="D32" s="128" t="s">
        <v>94</v>
      </c>
      <c r="E32" s="43">
        <v>0.80500000000000005</v>
      </c>
      <c r="F32" s="51">
        <v>7.3999999999999996E-2</v>
      </c>
      <c r="G32" s="51">
        <v>4.343</v>
      </c>
      <c r="H32" s="43">
        <v>8.2000000000000003E-2</v>
      </c>
      <c r="I32" s="52" t="s">
        <v>4</v>
      </c>
      <c r="J32" s="46" t="s">
        <v>4</v>
      </c>
      <c r="K32" s="53">
        <v>238</v>
      </c>
    </row>
    <row r="33" spans="1:11" x14ac:dyDescent="0.25">
      <c r="A33" s="197"/>
      <c r="B33" s="201"/>
      <c r="C33" s="201"/>
      <c r="D33" s="128" t="s">
        <v>95</v>
      </c>
      <c r="E33" s="43">
        <v>0.59</v>
      </c>
      <c r="F33" s="51">
        <v>9.7000000000000003E-2</v>
      </c>
      <c r="G33" s="51">
        <v>4.6689999999999996</v>
      </c>
      <c r="H33" s="43">
        <v>7.4999999999999997E-2</v>
      </c>
      <c r="I33" s="52" t="s">
        <v>4</v>
      </c>
      <c r="J33" s="46" t="s">
        <v>4</v>
      </c>
      <c r="K33" s="53">
        <v>214</v>
      </c>
    </row>
    <row r="34" spans="1:11" x14ac:dyDescent="0.25">
      <c r="A34" s="197">
        <v>2009</v>
      </c>
      <c r="B34" s="202" t="s">
        <v>42</v>
      </c>
      <c r="C34" s="202" t="s">
        <v>86</v>
      </c>
      <c r="D34" s="130" t="s">
        <v>87</v>
      </c>
      <c r="E34" s="54">
        <v>0.98599999999999999</v>
      </c>
      <c r="F34" s="54">
        <v>0.17699999999999999</v>
      </c>
      <c r="G34" s="54">
        <v>4.3579999999999997</v>
      </c>
      <c r="H34" s="54">
        <v>7.4999999999999997E-2</v>
      </c>
      <c r="I34" s="55" t="s">
        <v>4</v>
      </c>
      <c r="J34" s="56" t="s">
        <v>4</v>
      </c>
      <c r="K34" s="55">
        <v>239</v>
      </c>
    </row>
    <row r="35" spans="1:11" x14ac:dyDescent="0.25">
      <c r="A35" s="197"/>
      <c r="B35" s="202"/>
      <c r="C35" s="202"/>
      <c r="D35" s="130" t="s">
        <v>88</v>
      </c>
      <c r="E35" s="54">
        <v>0.99299999999999999</v>
      </c>
      <c r="F35" s="54">
        <v>0.17799999999999999</v>
      </c>
      <c r="G35" s="54">
        <v>4.6989999999999998</v>
      </c>
      <c r="H35" s="54">
        <v>8.3000000000000004E-2</v>
      </c>
      <c r="I35" s="55" t="s">
        <v>4</v>
      </c>
      <c r="J35" s="56" t="s">
        <v>4</v>
      </c>
      <c r="K35" s="55">
        <v>232</v>
      </c>
    </row>
    <row r="36" spans="1:11" x14ac:dyDescent="0.25">
      <c r="A36" s="197"/>
      <c r="B36" s="202"/>
      <c r="C36" s="202"/>
      <c r="D36" s="130" t="s">
        <v>89</v>
      </c>
      <c r="E36" s="54">
        <v>0.76200000000000001</v>
      </c>
      <c r="F36" s="54">
        <v>0.11799999999999999</v>
      </c>
      <c r="G36" s="54">
        <v>4.5570000000000004</v>
      </c>
      <c r="H36" s="54">
        <v>8.8999999999999996E-2</v>
      </c>
      <c r="I36" s="55" t="s">
        <v>4</v>
      </c>
      <c r="J36" s="56" t="s">
        <v>4</v>
      </c>
      <c r="K36" s="55">
        <v>231</v>
      </c>
    </row>
    <row r="37" spans="1:11" x14ac:dyDescent="0.25">
      <c r="A37" s="197"/>
      <c r="B37" s="202"/>
      <c r="C37" s="202"/>
      <c r="D37" s="130" t="s">
        <v>90</v>
      </c>
      <c r="E37" s="54">
        <v>0.873</v>
      </c>
      <c r="F37" s="54">
        <v>7.9000000000000001E-2</v>
      </c>
      <c r="G37" s="54">
        <v>4.6779999999999999</v>
      </c>
      <c r="H37" s="54">
        <v>7.9000000000000001E-2</v>
      </c>
      <c r="I37" s="55" t="s">
        <v>4</v>
      </c>
      <c r="J37" s="56" t="s">
        <v>4</v>
      </c>
      <c r="K37" s="55">
        <v>227</v>
      </c>
    </row>
    <row r="38" spans="1:11" x14ac:dyDescent="0.25">
      <c r="A38" s="197"/>
      <c r="B38" s="202"/>
      <c r="C38" s="202"/>
      <c r="D38" s="130" t="s">
        <v>91</v>
      </c>
      <c r="E38" s="54">
        <v>0.79600000000000004</v>
      </c>
      <c r="F38" s="54">
        <v>0.10299999999999999</v>
      </c>
      <c r="G38" s="54">
        <v>4.7009999999999996</v>
      </c>
      <c r="H38" s="54">
        <v>7.0999999999999994E-2</v>
      </c>
      <c r="I38" s="55" t="s">
        <v>4</v>
      </c>
      <c r="J38" s="56" t="s">
        <v>4</v>
      </c>
      <c r="K38" s="55">
        <v>215</v>
      </c>
    </row>
    <row r="39" spans="1:11" x14ac:dyDescent="0.25">
      <c r="A39" s="197"/>
      <c r="B39" s="202"/>
      <c r="C39" s="202" t="s">
        <v>92</v>
      </c>
      <c r="D39" s="130" t="s">
        <v>93</v>
      </c>
      <c r="E39" s="54">
        <v>1.032</v>
      </c>
      <c r="F39" s="54">
        <v>0.16300000000000001</v>
      </c>
      <c r="G39" s="54">
        <v>4.6269999999999998</v>
      </c>
      <c r="H39" s="54">
        <v>8.2000000000000003E-2</v>
      </c>
      <c r="I39" s="55" t="s">
        <v>4</v>
      </c>
      <c r="J39" s="56" t="s">
        <v>4</v>
      </c>
      <c r="K39" s="55">
        <v>224</v>
      </c>
    </row>
    <row r="40" spans="1:11" x14ac:dyDescent="0.25">
      <c r="A40" s="197"/>
      <c r="B40" s="202"/>
      <c r="C40" s="202"/>
      <c r="D40" s="130" t="s">
        <v>94</v>
      </c>
      <c r="E40" s="54">
        <v>0.754</v>
      </c>
      <c r="F40" s="54">
        <v>7.9000000000000001E-2</v>
      </c>
      <c r="G40" s="54">
        <v>4.569</v>
      </c>
      <c r="H40" s="54">
        <v>7.9000000000000001E-2</v>
      </c>
      <c r="I40" s="55" t="s">
        <v>4</v>
      </c>
      <c r="J40" s="56" t="s">
        <v>4</v>
      </c>
      <c r="K40" s="55">
        <v>238</v>
      </c>
    </row>
    <row r="41" spans="1:11" x14ac:dyDescent="0.25">
      <c r="A41" s="197"/>
      <c r="B41" s="202"/>
      <c r="C41" s="202"/>
      <c r="D41" s="130" t="s">
        <v>95</v>
      </c>
      <c r="E41" s="54">
        <v>0.49</v>
      </c>
      <c r="F41" s="54">
        <v>0.11</v>
      </c>
      <c r="G41" s="54">
        <v>4.665</v>
      </c>
      <c r="H41" s="54">
        <v>7.0000000000000007E-2</v>
      </c>
      <c r="I41" s="55" t="s">
        <v>4</v>
      </c>
      <c r="J41" s="56" t="s">
        <v>4</v>
      </c>
      <c r="K41" s="55">
        <v>214</v>
      </c>
    </row>
    <row r="42" spans="1:11" x14ac:dyDescent="0.25">
      <c r="A42" s="197">
        <v>2010</v>
      </c>
      <c r="B42" s="201" t="s">
        <v>42</v>
      </c>
      <c r="C42" s="201" t="s">
        <v>86</v>
      </c>
      <c r="D42" s="128" t="s">
        <v>87</v>
      </c>
      <c r="E42" s="43">
        <v>1.036</v>
      </c>
      <c r="F42" s="51">
        <v>0.222</v>
      </c>
      <c r="G42" s="51">
        <v>4.4749999999999996</v>
      </c>
      <c r="H42" s="43">
        <v>8.4000000000000005E-2</v>
      </c>
      <c r="I42" s="52" t="s">
        <v>4</v>
      </c>
      <c r="J42" s="46" t="s">
        <v>4</v>
      </c>
      <c r="K42" s="53">
        <v>239</v>
      </c>
    </row>
    <row r="43" spans="1:11" x14ac:dyDescent="0.25">
      <c r="A43" s="197"/>
      <c r="B43" s="201"/>
      <c r="C43" s="201"/>
      <c r="D43" s="128" t="s">
        <v>88</v>
      </c>
      <c r="E43" s="43">
        <v>0.751</v>
      </c>
      <c r="F43" s="51">
        <v>0.13500000000000001</v>
      </c>
      <c r="G43" s="51">
        <v>4.5709999999999997</v>
      </c>
      <c r="H43" s="43">
        <v>7.3999999999999996E-2</v>
      </c>
      <c r="I43" s="52" t="s">
        <v>4</v>
      </c>
      <c r="J43" s="46" t="s">
        <v>4</v>
      </c>
      <c r="K43" s="53">
        <v>232</v>
      </c>
    </row>
    <row r="44" spans="1:11" x14ac:dyDescent="0.25">
      <c r="A44" s="197"/>
      <c r="B44" s="201"/>
      <c r="C44" s="201"/>
      <c r="D44" s="128" t="s">
        <v>89</v>
      </c>
      <c r="E44" s="43">
        <v>0.76900000000000002</v>
      </c>
      <c r="F44" s="51">
        <v>6.2E-2</v>
      </c>
      <c r="G44" s="51">
        <v>4.2690000000000001</v>
      </c>
      <c r="H44" s="43">
        <v>7.9000000000000001E-2</v>
      </c>
      <c r="I44" s="52" t="s">
        <v>4</v>
      </c>
      <c r="J44" s="46" t="s">
        <v>4</v>
      </c>
      <c r="K44" s="53">
        <v>231</v>
      </c>
    </row>
    <row r="45" spans="1:11" x14ac:dyDescent="0.25">
      <c r="A45" s="197"/>
      <c r="B45" s="201"/>
      <c r="C45" s="201"/>
      <c r="D45" s="128" t="s">
        <v>90</v>
      </c>
      <c r="E45" s="43">
        <v>0.82599999999999996</v>
      </c>
      <c r="F45" s="51">
        <v>0.12</v>
      </c>
      <c r="G45" s="51">
        <v>4.6950000000000003</v>
      </c>
      <c r="H45" s="43">
        <v>8.8999999999999996E-2</v>
      </c>
      <c r="I45" s="52" t="s">
        <v>4</v>
      </c>
      <c r="J45" s="46" t="s">
        <v>4</v>
      </c>
      <c r="K45" s="53">
        <v>227</v>
      </c>
    </row>
    <row r="46" spans="1:11" x14ac:dyDescent="0.25">
      <c r="A46" s="197"/>
      <c r="B46" s="201"/>
      <c r="C46" s="201"/>
      <c r="D46" s="128" t="s">
        <v>91</v>
      </c>
      <c r="E46" s="43">
        <v>0.56499999999999995</v>
      </c>
      <c r="F46" s="51">
        <v>0.14799999999999999</v>
      </c>
      <c r="G46" s="51">
        <v>4.6689999999999996</v>
      </c>
      <c r="H46" s="43">
        <v>5.8000000000000003E-2</v>
      </c>
      <c r="I46" s="52" t="s">
        <v>4</v>
      </c>
      <c r="J46" s="46" t="s">
        <v>4</v>
      </c>
      <c r="K46" s="53">
        <v>215</v>
      </c>
    </row>
    <row r="47" spans="1:11" x14ac:dyDescent="0.25">
      <c r="A47" s="197"/>
      <c r="B47" s="201"/>
      <c r="C47" s="201" t="s">
        <v>92</v>
      </c>
      <c r="D47" s="128" t="s">
        <v>93</v>
      </c>
      <c r="E47" s="43">
        <v>1.0229999999999999</v>
      </c>
      <c r="F47" s="51">
        <v>0.17199999999999999</v>
      </c>
      <c r="G47" s="51">
        <v>4.6929999999999996</v>
      </c>
      <c r="H47" s="43">
        <v>8.4000000000000005E-2</v>
      </c>
      <c r="I47" s="52" t="s">
        <v>4</v>
      </c>
      <c r="J47" s="46" t="s">
        <v>4</v>
      </c>
      <c r="K47" s="53">
        <v>224</v>
      </c>
    </row>
    <row r="48" spans="1:11" x14ac:dyDescent="0.25">
      <c r="A48" s="197"/>
      <c r="B48" s="201"/>
      <c r="C48" s="201"/>
      <c r="D48" s="128" t="s">
        <v>94</v>
      </c>
      <c r="E48" s="43">
        <v>1.1439999999999999</v>
      </c>
      <c r="F48" s="51">
        <v>0.13800000000000001</v>
      </c>
      <c r="G48" s="51">
        <v>4.5640000000000001</v>
      </c>
      <c r="H48" s="43">
        <v>7.9000000000000001E-2</v>
      </c>
      <c r="I48" s="52" t="s">
        <v>4</v>
      </c>
      <c r="J48" s="46" t="s">
        <v>4</v>
      </c>
      <c r="K48" s="53">
        <v>238</v>
      </c>
    </row>
    <row r="49" spans="1:11" x14ac:dyDescent="0.25">
      <c r="A49" s="197"/>
      <c r="B49" s="201"/>
      <c r="C49" s="201"/>
      <c r="D49" s="128" t="s">
        <v>95</v>
      </c>
      <c r="E49" s="43">
        <v>0.55000000000000004</v>
      </c>
      <c r="F49" s="51">
        <v>0.14799999999999999</v>
      </c>
      <c r="G49" s="51">
        <v>4.4829999999999997</v>
      </c>
      <c r="H49" s="43">
        <v>7.5999999999999998E-2</v>
      </c>
      <c r="I49" s="52" t="s">
        <v>4</v>
      </c>
      <c r="J49" s="46" t="s">
        <v>4</v>
      </c>
      <c r="K49" s="53">
        <v>214</v>
      </c>
    </row>
    <row r="50" spans="1:11" x14ac:dyDescent="0.25">
      <c r="A50" s="197">
        <v>2011</v>
      </c>
      <c r="B50" s="202" t="s">
        <v>42</v>
      </c>
      <c r="C50" s="202" t="s">
        <v>86</v>
      </c>
      <c r="D50" s="130" t="s">
        <v>87</v>
      </c>
      <c r="E50" s="54">
        <v>0.95299999999999996</v>
      </c>
      <c r="F50" s="54">
        <v>0.159</v>
      </c>
      <c r="G50" s="54">
        <v>4.3609999999999998</v>
      </c>
      <c r="H50" s="54">
        <v>9.2999999999999999E-2</v>
      </c>
      <c r="I50" s="55">
        <v>726</v>
      </c>
      <c r="J50" s="56" t="s">
        <v>4</v>
      </c>
      <c r="K50" s="55">
        <v>239</v>
      </c>
    </row>
    <row r="51" spans="1:11" x14ac:dyDescent="0.25">
      <c r="A51" s="197"/>
      <c r="B51" s="202"/>
      <c r="C51" s="202"/>
      <c r="D51" s="130" t="s">
        <v>88</v>
      </c>
      <c r="E51" s="54">
        <v>0.76700000000000002</v>
      </c>
      <c r="F51" s="54">
        <v>0.13200000000000001</v>
      </c>
      <c r="G51" s="54">
        <v>4.5640000000000001</v>
      </c>
      <c r="H51" s="54">
        <v>7.3999999999999996E-2</v>
      </c>
      <c r="I51" s="55">
        <v>718</v>
      </c>
      <c r="J51" s="56" t="s">
        <v>4</v>
      </c>
      <c r="K51" s="55">
        <v>232</v>
      </c>
    </row>
    <row r="52" spans="1:11" x14ac:dyDescent="0.25">
      <c r="A52" s="197"/>
      <c r="B52" s="202"/>
      <c r="C52" s="202"/>
      <c r="D52" s="130" t="s">
        <v>89</v>
      </c>
      <c r="E52" s="54">
        <v>0.78700000000000003</v>
      </c>
      <c r="F52" s="54">
        <v>0.17399999999999999</v>
      </c>
      <c r="G52" s="54">
        <v>4.6879999999999997</v>
      </c>
      <c r="H52" s="54">
        <v>8.5999999999999993E-2</v>
      </c>
      <c r="I52" s="55">
        <v>740</v>
      </c>
      <c r="J52" s="56" t="s">
        <v>4</v>
      </c>
      <c r="K52" s="55">
        <v>231</v>
      </c>
    </row>
    <row r="53" spans="1:11" x14ac:dyDescent="0.25">
      <c r="A53" s="197"/>
      <c r="B53" s="202"/>
      <c r="C53" s="202"/>
      <c r="D53" s="130" t="s">
        <v>90</v>
      </c>
      <c r="E53" s="54">
        <v>0.93899999999999995</v>
      </c>
      <c r="F53" s="54">
        <v>9.2999999999999999E-2</v>
      </c>
      <c r="G53" s="54">
        <v>4.4580000000000002</v>
      </c>
      <c r="H53" s="54">
        <v>7.9000000000000001E-2</v>
      </c>
      <c r="I53" s="55">
        <v>703</v>
      </c>
      <c r="J53" s="56" t="s">
        <v>4</v>
      </c>
      <c r="K53" s="55">
        <v>227</v>
      </c>
    </row>
    <row r="54" spans="1:11" x14ac:dyDescent="0.25">
      <c r="A54" s="197"/>
      <c r="B54" s="202"/>
      <c r="C54" s="202"/>
      <c r="D54" s="130" t="s">
        <v>91</v>
      </c>
      <c r="E54" s="54">
        <v>0.69299999999999995</v>
      </c>
      <c r="F54" s="54">
        <v>0.13800000000000001</v>
      </c>
      <c r="G54" s="54">
        <v>4.5599999999999996</v>
      </c>
      <c r="H54" s="54">
        <v>6.3E-2</v>
      </c>
      <c r="I54" s="55">
        <v>628</v>
      </c>
      <c r="J54" s="56" t="s">
        <v>4</v>
      </c>
      <c r="K54" s="55">
        <v>215</v>
      </c>
    </row>
    <row r="55" spans="1:11" x14ac:dyDescent="0.25">
      <c r="A55" s="197"/>
      <c r="B55" s="202"/>
      <c r="C55" s="202" t="s">
        <v>92</v>
      </c>
      <c r="D55" s="130" t="s">
        <v>93</v>
      </c>
      <c r="E55" s="54">
        <v>0.93700000000000006</v>
      </c>
      <c r="F55" s="54">
        <v>0.11899999999999999</v>
      </c>
      <c r="G55" s="54">
        <v>4.7439999999999998</v>
      </c>
      <c r="H55" s="54">
        <v>8.4000000000000005E-2</v>
      </c>
      <c r="I55" s="55">
        <v>782</v>
      </c>
      <c r="J55" s="56" t="s">
        <v>4</v>
      </c>
      <c r="K55" s="55">
        <v>223</v>
      </c>
    </row>
    <row r="56" spans="1:11" x14ac:dyDescent="0.25">
      <c r="A56" s="197"/>
      <c r="B56" s="202"/>
      <c r="C56" s="202"/>
      <c r="D56" s="130" t="s">
        <v>94</v>
      </c>
      <c r="E56" s="54">
        <v>1.1439999999999999</v>
      </c>
      <c r="F56" s="54">
        <v>0.13200000000000001</v>
      </c>
      <c r="G56" s="54">
        <v>4.6920000000000002</v>
      </c>
      <c r="H56" s="54">
        <v>9.0999999999999998E-2</v>
      </c>
      <c r="I56" s="55">
        <v>697</v>
      </c>
      <c r="J56" s="56" t="s">
        <v>4</v>
      </c>
      <c r="K56" s="55">
        <v>239</v>
      </c>
    </row>
    <row r="57" spans="1:11" x14ac:dyDescent="0.25">
      <c r="A57" s="197"/>
      <c r="B57" s="202"/>
      <c r="C57" s="202"/>
      <c r="D57" s="130" t="s">
        <v>95</v>
      </c>
      <c r="E57" s="54">
        <v>0.57899999999999996</v>
      </c>
      <c r="F57" s="54">
        <v>0.13100000000000001</v>
      </c>
      <c r="G57" s="54">
        <v>4.5039999999999996</v>
      </c>
      <c r="H57" s="54">
        <v>7.0000000000000007E-2</v>
      </c>
      <c r="I57" s="55">
        <v>685</v>
      </c>
      <c r="J57" s="56" t="s">
        <v>4</v>
      </c>
      <c r="K57" s="55">
        <v>219</v>
      </c>
    </row>
    <row r="58" spans="1:11" x14ac:dyDescent="0.25">
      <c r="A58" s="57"/>
      <c r="B58" s="58" t="s">
        <v>96</v>
      </c>
      <c r="C58" s="59"/>
      <c r="D58" s="59"/>
      <c r="E58" s="60"/>
      <c r="F58" s="61"/>
      <c r="G58" s="60"/>
      <c r="H58" s="61"/>
      <c r="I58" s="62"/>
      <c r="J58" s="60"/>
      <c r="K58" s="62"/>
    </row>
    <row r="59" spans="1:11" x14ac:dyDescent="0.25">
      <c r="A59" s="197">
        <v>2012</v>
      </c>
      <c r="B59" s="202" t="s">
        <v>97</v>
      </c>
      <c r="C59" s="202" t="s">
        <v>86</v>
      </c>
      <c r="D59" s="130" t="s">
        <v>87</v>
      </c>
      <c r="E59" s="54">
        <v>1.4E-2</v>
      </c>
      <c r="F59" s="54">
        <v>1.2999999999999999E-2</v>
      </c>
      <c r="G59" s="54">
        <v>1.3640000000000001</v>
      </c>
      <c r="H59" s="54">
        <v>8.0000000000000002E-3</v>
      </c>
      <c r="I59" s="55">
        <v>522</v>
      </c>
      <c r="J59" s="56">
        <v>4.5</v>
      </c>
      <c r="K59" s="55">
        <v>243</v>
      </c>
    </row>
    <row r="60" spans="1:11" x14ac:dyDescent="0.25">
      <c r="A60" s="197"/>
      <c r="B60" s="202"/>
      <c r="C60" s="202"/>
      <c r="D60" s="130" t="s">
        <v>88</v>
      </c>
      <c r="E60" s="54">
        <v>0.19</v>
      </c>
      <c r="F60" s="54">
        <v>1.4999999999999999E-2</v>
      </c>
      <c r="G60" s="54">
        <v>1.617</v>
      </c>
      <c r="H60" s="54">
        <v>1.0999999999999999E-2</v>
      </c>
      <c r="I60" s="55">
        <v>617</v>
      </c>
      <c r="J60" s="137">
        <v>7.3</v>
      </c>
      <c r="K60" s="55">
        <v>224</v>
      </c>
    </row>
    <row r="61" spans="1:11" x14ac:dyDescent="0.25">
      <c r="A61" s="197"/>
      <c r="B61" s="202"/>
      <c r="C61" s="202"/>
      <c r="D61" s="130" t="s">
        <v>89</v>
      </c>
      <c r="E61" s="54">
        <v>0.219</v>
      </c>
      <c r="F61" s="54">
        <v>1.0999999999999999E-2</v>
      </c>
      <c r="G61" s="54">
        <v>1.637</v>
      </c>
      <c r="H61" s="54">
        <v>1.2E-2</v>
      </c>
      <c r="I61" s="55">
        <v>689</v>
      </c>
      <c r="J61" s="137">
        <v>10.199999999999999</v>
      </c>
      <c r="K61" s="55">
        <v>225</v>
      </c>
    </row>
    <row r="62" spans="1:11" x14ac:dyDescent="0.25">
      <c r="A62" s="197"/>
      <c r="B62" s="202"/>
      <c r="C62" s="202"/>
      <c r="D62" s="130" t="s">
        <v>90</v>
      </c>
      <c r="E62" s="54">
        <v>0.128</v>
      </c>
      <c r="F62" s="54">
        <v>1.4999999999999999E-2</v>
      </c>
      <c r="G62" s="54">
        <v>1.5249999999999999</v>
      </c>
      <c r="H62" s="54">
        <v>1.4E-2</v>
      </c>
      <c r="I62" s="55">
        <v>677</v>
      </c>
      <c r="J62" s="137">
        <v>7.3</v>
      </c>
      <c r="K62" s="55">
        <v>219</v>
      </c>
    </row>
    <row r="63" spans="1:11" x14ac:dyDescent="0.25">
      <c r="A63" s="197"/>
      <c r="B63" s="202"/>
      <c r="C63" s="202"/>
      <c r="D63" s="130" t="s">
        <v>91</v>
      </c>
      <c r="E63" s="54">
        <v>0.22800000000000001</v>
      </c>
      <c r="F63" s="54">
        <v>2.7E-2</v>
      </c>
      <c r="G63" s="54">
        <v>1.415</v>
      </c>
      <c r="H63" s="54">
        <v>1.2999999999999999E-2</v>
      </c>
      <c r="I63" s="55">
        <v>644</v>
      </c>
      <c r="J63" s="137">
        <v>4.2</v>
      </c>
      <c r="K63" s="55">
        <v>207</v>
      </c>
    </row>
    <row r="64" spans="1:11" x14ac:dyDescent="0.25">
      <c r="A64" s="197"/>
      <c r="B64" s="202"/>
      <c r="C64" s="202" t="s">
        <v>92</v>
      </c>
      <c r="D64" s="130" t="s">
        <v>93</v>
      </c>
      <c r="E64" s="54">
        <v>0.34899999999999998</v>
      </c>
      <c r="F64" s="54">
        <v>0.01</v>
      </c>
      <c r="G64" s="54">
        <v>1.5660000000000001</v>
      </c>
      <c r="H64" s="54">
        <v>1.0999999999999999E-2</v>
      </c>
      <c r="I64" s="55">
        <v>730</v>
      </c>
      <c r="J64" s="137">
        <v>9</v>
      </c>
      <c r="K64" s="55">
        <v>223</v>
      </c>
    </row>
    <row r="65" spans="1:11" x14ac:dyDescent="0.25">
      <c r="A65" s="197"/>
      <c r="B65" s="202"/>
      <c r="C65" s="202"/>
      <c r="D65" s="130" t="s">
        <v>94</v>
      </c>
      <c r="E65" s="54">
        <v>0.14499999999999999</v>
      </c>
      <c r="F65" s="54">
        <v>3.6999999999999998E-2</v>
      </c>
      <c r="G65" s="54">
        <v>1.371</v>
      </c>
      <c r="H65" s="54">
        <v>1.4E-2</v>
      </c>
      <c r="I65" s="55">
        <v>630</v>
      </c>
      <c r="J65" s="137">
        <v>7.4</v>
      </c>
      <c r="K65" s="55">
        <v>234</v>
      </c>
    </row>
    <row r="66" spans="1:11" x14ac:dyDescent="0.25">
      <c r="A66" s="197"/>
      <c r="B66" s="202"/>
      <c r="C66" s="202"/>
      <c r="D66" s="130" t="s">
        <v>95</v>
      </c>
      <c r="E66" s="54">
        <v>0.29499999999999998</v>
      </c>
      <c r="F66" s="54">
        <v>2.8000000000000001E-2</v>
      </c>
      <c r="G66" s="54">
        <v>1.454</v>
      </c>
      <c r="H66" s="54">
        <v>1.4E-2</v>
      </c>
      <c r="I66" s="55">
        <v>660</v>
      </c>
      <c r="J66" s="137">
        <v>3.7</v>
      </c>
      <c r="K66" s="55">
        <v>212</v>
      </c>
    </row>
    <row r="67" spans="1:11" x14ac:dyDescent="0.25">
      <c r="A67" s="197">
        <v>2013</v>
      </c>
      <c r="B67" s="201" t="s">
        <v>97</v>
      </c>
      <c r="C67" s="201" t="s">
        <v>86</v>
      </c>
      <c r="D67" s="128" t="s">
        <v>87</v>
      </c>
      <c r="E67" s="43">
        <v>2.8000000000000001E-2</v>
      </c>
      <c r="F67" s="51">
        <v>1.2999999999999999E-2</v>
      </c>
      <c r="G67" s="51">
        <v>1.2370000000000001</v>
      </c>
      <c r="H67" s="43">
        <v>8.9999999999999993E-3</v>
      </c>
      <c r="I67" s="52">
        <v>605</v>
      </c>
      <c r="J67" s="138">
        <v>4.5</v>
      </c>
      <c r="K67" s="52">
        <v>236</v>
      </c>
    </row>
    <row r="68" spans="1:11" x14ac:dyDescent="0.25">
      <c r="A68" s="197"/>
      <c r="B68" s="201"/>
      <c r="C68" s="201"/>
      <c r="D68" s="128" t="s">
        <v>88</v>
      </c>
      <c r="E68" s="43">
        <v>0.17</v>
      </c>
      <c r="F68" s="51">
        <v>1.0999999999999999E-2</v>
      </c>
      <c r="G68" s="51">
        <v>1.4059999999999999</v>
      </c>
      <c r="H68" s="43">
        <v>1.0999999999999999E-2</v>
      </c>
      <c r="I68" s="52">
        <v>607</v>
      </c>
      <c r="J68" s="138">
        <v>6.2</v>
      </c>
      <c r="K68" s="52">
        <v>222</v>
      </c>
    </row>
    <row r="69" spans="1:11" x14ac:dyDescent="0.25">
      <c r="A69" s="197"/>
      <c r="B69" s="201"/>
      <c r="C69" s="201"/>
      <c r="D69" s="128" t="s">
        <v>89</v>
      </c>
      <c r="E69" s="43">
        <v>0.13100000000000001</v>
      </c>
      <c r="F69" s="51">
        <v>1.4E-2</v>
      </c>
      <c r="G69" s="51">
        <v>1.63</v>
      </c>
      <c r="H69" s="43">
        <v>1.2999999999999999E-2</v>
      </c>
      <c r="I69" s="52">
        <v>692</v>
      </c>
      <c r="J69" s="138">
        <v>7.7</v>
      </c>
      <c r="K69" s="52">
        <v>217</v>
      </c>
    </row>
    <row r="70" spans="1:11" x14ac:dyDescent="0.25">
      <c r="A70" s="197"/>
      <c r="B70" s="201"/>
      <c r="C70" s="201"/>
      <c r="D70" s="128" t="s">
        <v>90</v>
      </c>
      <c r="E70" s="43">
        <v>9.9000000000000005E-2</v>
      </c>
      <c r="F70" s="51">
        <v>1.6E-2</v>
      </c>
      <c r="G70" s="51">
        <v>1.494</v>
      </c>
      <c r="H70" s="43">
        <v>1.4999999999999999E-2</v>
      </c>
      <c r="I70" s="52">
        <v>690</v>
      </c>
      <c r="J70" s="138">
        <v>5.6</v>
      </c>
      <c r="K70" s="52">
        <v>217</v>
      </c>
    </row>
    <row r="71" spans="1:11" x14ac:dyDescent="0.25">
      <c r="A71" s="197"/>
      <c r="B71" s="201"/>
      <c r="C71" s="201"/>
      <c r="D71" s="128" t="s">
        <v>91</v>
      </c>
      <c r="E71" s="43">
        <v>0.254</v>
      </c>
      <c r="F71" s="51">
        <v>2.5999999999999999E-2</v>
      </c>
      <c r="G71" s="51">
        <v>1.391</v>
      </c>
      <c r="H71" s="43">
        <v>1.4999999999999999E-2</v>
      </c>
      <c r="I71" s="52">
        <v>670</v>
      </c>
      <c r="J71" s="138">
        <v>5</v>
      </c>
      <c r="K71" s="52">
        <v>210</v>
      </c>
    </row>
    <row r="72" spans="1:11" x14ac:dyDescent="0.25">
      <c r="A72" s="197"/>
      <c r="B72" s="201"/>
      <c r="C72" s="201" t="s">
        <v>92</v>
      </c>
      <c r="D72" s="128" t="s">
        <v>93</v>
      </c>
      <c r="E72" s="43">
        <v>0.28799999999999998</v>
      </c>
      <c r="F72" s="51">
        <v>0.01</v>
      </c>
      <c r="G72" s="51">
        <v>1.462</v>
      </c>
      <c r="H72" s="43">
        <v>1.2E-2</v>
      </c>
      <c r="I72" s="52">
        <v>720</v>
      </c>
      <c r="J72" s="138">
        <v>9.5</v>
      </c>
      <c r="K72" s="52">
        <v>218</v>
      </c>
    </row>
    <row r="73" spans="1:11" x14ac:dyDescent="0.25">
      <c r="A73" s="197"/>
      <c r="B73" s="201"/>
      <c r="C73" s="201"/>
      <c r="D73" s="128" t="s">
        <v>94</v>
      </c>
      <c r="E73" s="43">
        <v>0.121</v>
      </c>
      <c r="F73" s="51">
        <v>2.9000000000000001E-2</v>
      </c>
      <c r="G73" s="51">
        <v>1.147</v>
      </c>
      <c r="H73" s="43">
        <v>1.0999999999999999E-2</v>
      </c>
      <c r="I73" s="52">
        <v>635</v>
      </c>
      <c r="J73" s="138">
        <v>4.5</v>
      </c>
      <c r="K73" s="52">
        <v>234</v>
      </c>
    </row>
    <row r="74" spans="1:11" x14ac:dyDescent="0.25">
      <c r="A74" s="197"/>
      <c r="B74" s="201"/>
      <c r="C74" s="201"/>
      <c r="D74" s="128" t="s">
        <v>95</v>
      </c>
      <c r="E74" s="43">
        <v>0.33900000000000002</v>
      </c>
      <c r="F74" s="51">
        <v>3.9E-2</v>
      </c>
      <c r="G74" s="51">
        <v>1.4450000000000001</v>
      </c>
      <c r="H74" s="43">
        <v>1.4E-2</v>
      </c>
      <c r="I74" s="52">
        <v>660</v>
      </c>
      <c r="J74" s="138">
        <v>5.0999999999999996</v>
      </c>
      <c r="K74" s="52">
        <v>211</v>
      </c>
    </row>
    <row r="75" spans="1:11" x14ac:dyDescent="0.25">
      <c r="A75" s="197" t="s">
        <v>98</v>
      </c>
      <c r="B75" s="202" t="s">
        <v>97</v>
      </c>
      <c r="C75" s="202" t="s">
        <v>86</v>
      </c>
      <c r="D75" s="130" t="s">
        <v>87</v>
      </c>
      <c r="E75" s="54">
        <v>2.8000000000000001E-2</v>
      </c>
      <c r="F75" s="54">
        <v>1.2999999999999999E-2</v>
      </c>
      <c r="G75" s="54">
        <v>1.2370000000000001</v>
      </c>
      <c r="H75" s="54">
        <v>8.9999999999999993E-3</v>
      </c>
      <c r="I75" s="55">
        <v>605</v>
      </c>
      <c r="J75" s="137">
        <v>4.5</v>
      </c>
      <c r="K75" s="55">
        <v>236</v>
      </c>
    </row>
    <row r="76" spans="1:11" x14ac:dyDescent="0.25">
      <c r="A76" s="197"/>
      <c r="B76" s="202"/>
      <c r="C76" s="202"/>
      <c r="D76" s="130" t="s">
        <v>88</v>
      </c>
      <c r="E76" s="54">
        <v>0.17</v>
      </c>
      <c r="F76" s="54">
        <v>1.0999999999999999E-2</v>
      </c>
      <c r="G76" s="54">
        <v>1.4059999999999999</v>
      </c>
      <c r="H76" s="54">
        <v>1.0999999999999999E-2</v>
      </c>
      <c r="I76" s="55">
        <v>607</v>
      </c>
      <c r="J76" s="137">
        <v>6.2</v>
      </c>
      <c r="K76" s="55">
        <v>222</v>
      </c>
    </row>
    <row r="77" spans="1:11" x14ac:dyDescent="0.25">
      <c r="A77" s="197"/>
      <c r="B77" s="202"/>
      <c r="C77" s="202"/>
      <c r="D77" s="130" t="s">
        <v>89</v>
      </c>
      <c r="E77" s="54">
        <v>0.13100000000000001</v>
      </c>
      <c r="F77" s="54">
        <v>1.4E-2</v>
      </c>
      <c r="G77" s="54">
        <v>1.63</v>
      </c>
      <c r="H77" s="54">
        <v>1.2999999999999999E-2</v>
      </c>
      <c r="I77" s="55">
        <v>692</v>
      </c>
      <c r="J77" s="137">
        <v>7.7</v>
      </c>
      <c r="K77" s="55">
        <v>217</v>
      </c>
    </row>
    <row r="78" spans="1:11" x14ac:dyDescent="0.25">
      <c r="A78" s="197"/>
      <c r="B78" s="202"/>
      <c r="C78" s="202"/>
      <c r="D78" s="130" t="s">
        <v>90</v>
      </c>
      <c r="E78" s="54">
        <v>9.9000000000000005E-2</v>
      </c>
      <c r="F78" s="54">
        <v>1.6E-2</v>
      </c>
      <c r="G78" s="54">
        <v>1.494</v>
      </c>
      <c r="H78" s="54">
        <v>1.4999999999999999E-2</v>
      </c>
      <c r="I78" s="55">
        <v>690</v>
      </c>
      <c r="J78" s="137">
        <v>5.6</v>
      </c>
      <c r="K78" s="55">
        <v>217</v>
      </c>
    </row>
    <row r="79" spans="1:11" x14ac:dyDescent="0.25">
      <c r="A79" s="197"/>
      <c r="B79" s="202"/>
      <c r="C79" s="202"/>
      <c r="D79" s="130" t="s">
        <v>91</v>
      </c>
      <c r="E79" s="54">
        <v>0.254</v>
      </c>
      <c r="F79" s="54">
        <v>2.5999999999999999E-2</v>
      </c>
      <c r="G79" s="54">
        <v>1.391</v>
      </c>
      <c r="H79" s="54">
        <v>1.4999999999999999E-2</v>
      </c>
      <c r="I79" s="55">
        <v>670</v>
      </c>
      <c r="J79" s="137">
        <v>5</v>
      </c>
      <c r="K79" s="55">
        <v>210</v>
      </c>
    </row>
    <row r="80" spans="1:11" x14ac:dyDescent="0.25">
      <c r="A80" s="197"/>
      <c r="B80" s="202"/>
      <c r="C80" s="202" t="s">
        <v>92</v>
      </c>
      <c r="D80" s="130" t="s">
        <v>93</v>
      </c>
      <c r="E80" s="54">
        <v>0.28799999999999998</v>
      </c>
      <c r="F80" s="54">
        <v>0.01</v>
      </c>
      <c r="G80" s="54">
        <v>1.462</v>
      </c>
      <c r="H80" s="54">
        <v>1.2E-2</v>
      </c>
      <c r="I80" s="55">
        <v>720</v>
      </c>
      <c r="J80" s="137">
        <v>9.5</v>
      </c>
      <c r="K80" s="55">
        <v>218</v>
      </c>
    </row>
    <row r="81" spans="1:11" x14ac:dyDescent="0.25">
      <c r="A81" s="197"/>
      <c r="B81" s="202"/>
      <c r="C81" s="202"/>
      <c r="D81" s="130" t="s">
        <v>94</v>
      </c>
      <c r="E81" s="54">
        <v>0.121</v>
      </c>
      <c r="F81" s="54">
        <v>2.9000000000000001E-2</v>
      </c>
      <c r="G81" s="54">
        <v>1.147</v>
      </c>
      <c r="H81" s="54">
        <v>1.0999999999999999E-2</v>
      </c>
      <c r="I81" s="55">
        <v>635</v>
      </c>
      <c r="J81" s="137">
        <v>4.5</v>
      </c>
      <c r="K81" s="55">
        <v>234</v>
      </c>
    </row>
    <row r="82" spans="1:11" x14ac:dyDescent="0.25">
      <c r="A82" s="197"/>
      <c r="B82" s="202"/>
      <c r="C82" s="202"/>
      <c r="D82" s="130" t="s">
        <v>95</v>
      </c>
      <c r="E82" s="54">
        <v>0.33900000000000002</v>
      </c>
      <c r="F82" s="54">
        <v>3.9E-2</v>
      </c>
      <c r="G82" s="54">
        <v>1.4450000000000001</v>
      </c>
      <c r="H82" s="54">
        <v>1.4E-2</v>
      </c>
      <c r="I82" s="55">
        <v>660</v>
      </c>
      <c r="J82" s="137">
        <v>5.0999999999999996</v>
      </c>
      <c r="K82" s="55">
        <v>211</v>
      </c>
    </row>
    <row r="83" spans="1:11" x14ac:dyDescent="0.25">
      <c r="A83" s="197" t="s">
        <v>179</v>
      </c>
      <c r="B83" s="201" t="s">
        <v>97</v>
      </c>
      <c r="C83" s="201" t="s">
        <v>86</v>
      </c>
      <c r="D83" s="128" t="s">
        <v>87</v>
      </c>
      <c r="E83" s="43">
        <v>0.111</v>
      </c>
      <c r="F83" s="51">
        <v>1.7000000000000001E-2</v>
      </c>
      <c r="G83" s="51">
        <v>1.337</v>
      </c>
      <c r="H83" s="43">
        <v>0.01</v>
      </c>
      <c r="I83" s="52">
        <v>705</v>
      </c>
      <c r="J83" s="138">
        <v>7.4</v>
      </c>
      <c r="K83" s="52">
        <v>234</v>
      </c>
    </row>
    <row r="84" spans="1:11" x14ac:dyDescent="0.25">
      <c r="A84" s="197"/>
      <c r="B84" s="201"/>
      <c r="C84" s="201"/>
      <c r="D84" s="128" t="s">
        <v>88</v>
      </c>
      <c r="E84" s="43">
        <v>0.29699999999999999</v>
      </c>
      <c r="F84" s="51">
        <v>1.4E-2</v>
      </c>
      <c r="G84" s="51">
        <v>1.472</v>
      </c>
      <c r="H84" s="43">
        <v>1.4E-2</v>
      </c>
      <c r="I84" s="52">
        <v>727</v>
      </c>
      <c r="J84" s="138">
        <v>11.7</v>
      </c>
      <c r="K84" s="52">
        <v>224</v>
      </c>
    </row>
    <row r="85" spans="1:11" x14ac:dyDescent="0.25">
      <c r="A85" s="197"/>
      <c r="B85" s="201"/>
      <c r="C85" s="201"/>
      <c r="D85" s="128" t="s">
        <v>89</v>
      </c>
      <c r="E85" s="43">
        <v>0.13700000000000001</v>
      </c>
      <c r="F85" s="51">
        <v>1.4E-2</v>
      </c>
      <c r="G85" s="51">
        <v>1.4790000000000001</v>
      </c>
      <c r="H85" s="43">
        <v>1.2999999999999999E-2</v>
      </c>
      <c r="I85" s="52">
        <v>690</v>
      </c>
      <c r="J85" s="138">
        <v>6.2</v>
      </c>
      <c r="K85" s="52">
        <v>217</v>
      </c>
    </row>
    <row r="86" spans="1:11" x14ac:dyDescent="0.25">
      <c r="A86" s="197"/>
      <c r="B86" s="201"/>
      <c r="C86" s="201"/>
      <c r="D86" s="128" t="s">
        <v>90</v>
      </c>
      <c r="E86" s="43">
        <v>0.10199999999999999</v>
      </c>
      <c r="F86" s="51">
        <v>1.7999999999999999E-2</v>
      </c>
      <c r="G86" s="51">
        <v>1.48</v>
      </c>
      <c r="H86" s="43">
        <v>1.4999999999999999E-2</v>
      </c>
      <c r="I86" s="52">
        <v>677</v>
      </c>
      <c r="J86" s="138">
        <v>7.4</v>
      </c>
      <c r="K86" s="52">
        <v>215</v>
      </c>
    </row>
    <row r="87" spans="1:11" x14ac:dyDescent="0.25">
      <c r="A87" s="197"/>
      <c r="B87" s="201"/>
      <c r="C87" s="201"/>
      <c r="D87" s="128" t="s">
        <v>91</v>
      </c>
      <c r="E87" s="43">
        <v>0.249</v>
      </c>
      <c r="F87" s="51">
        <v>2.5999999999999999E-2</v>
      </c>
      <c r="G87" s="51">
        <v>1.48</v>
      </c>
      <c r="H87" s="43">
        <v>1.4999999999999999E-2</v>
      </c>
      <c r="I87" s="52">
        <v>663</v>
      </c>
      <c r="J87" s="138">
        <v>2.5</v>
      </c>
      <c r="K87" s="52">
        <v>211</v>
      </c>
    </row>
    <row r="88" spans="1:11" x14ac:dyDescent="0.25">
      <c r="A88" s="197"/>
      <c r="B88" s="201"/>
      <c r="C88" s="201" t="s">
        <v>92</v>
      </c>
      <c r="D88" s="128" t="s">
        <v>93</v>
      </c>
      <c r="E88" s="43">
        <v>0.29099999999999998</v>
      </c>
      <c r="F88" s="51">
        <v>1.0999999999999999E-2</v>
      </c>
      <c r="G88" s="51">
        <v>1.49</v>
      </c>
      <c r="H88" s="43">
        <v>1.2999999999999999E-2</v>
      </c>
      <c r="I88" s="52">
        <v>725</v>
      </c>
      <c r="J88" s="138">
        <v>9.8000000000000007</v>
      </c>
      <c r="K88" s="52">
        <v>220</v>
      </c>
    </row>
    <row r="89" spans="1:11" x14ac:dyDescent="0.25">
      <c r="A89" s="197"/>
      <c r="B89" s="201"/>
      <c r="C89" s="201"/>
      <c r="D89" s="128" t="s">
        <v>94</v>
      </c>
      <c r="E89" s="43">
        <v>7.6999999999999999E-2</v>
      </c>
      <c r="F89" s="51">
        <v>2.4E-2</v>
      </c>
      <c r="G89" s="51">
        <v>1.2569999999999999</v>
      </c>
      <c r="H89" s="43">
        <v>8.9999999999999993E-3</v>
      </c>
      <c r="I89" s="52">
        <v>705</v>
      </c>
      <c r="J89" s="138">
        <v>5.3</v>
      </c>
      <c r="K89" s="52">
        <v>231</v>
      </c>
    </row>
    <row r="90" spans="1:11" x14ac:dyDescent="0.25">
      <c r="A90" s="197"/>
      <c r="B90" s="201"/>
      <c r="C90" s="201"/>
      <c r="D90" s="128" t="s">
        <v>95</v>
      </c>
      <c r="E90" s="43">
        <v>0.311</v>
      </c>
      <c r="F90" s="51">
        <v>2.4E-2</v>
      </c>
      <c r="G90" s="51">
        <v>1.4039999999999999</v>
      </c>
      <c r="H90" s="43">
        <v>1.4E-2</v>
      </c>
      <c r="I90" s="52">
        <v>666</v>
      </c>
      <c r="J90" s="138">
        <v>3.1</v>
      </c>
      <c r="K90" s="52">
        <v>213</v>
      </c>
    </row>
    <row r="91" spans="1:11" x14ac:dyDescent="0.25">
      <c r="A91" s="197">
        <v>2016</v>
      </c>
      <c r="B91" s="198" t="s">
        <v>97</v>
      </c>
      <c r="C91" s="198" t="s">
        <v>86</v>
      </c>
      <c r="D91" s="129" t="s">
        <v>87</v>
      </c>
      <c r="E91" s="54">
        <v>9.0999999999999998E-2</v>
      </c>
      <c r="F91" s="54">
        <v>2.1000000000000001E-2</v>
      </c>
      <c r="G91" s="54">
        <v>1.306</v>
      </c>
      <c r="H91" s="54">
        <v>8.0000000000000002E-3</v>
      </c>
      <c r="I91" s="55">
        <v>634</v>
      </c>
      <c r="J91" s="137">
        <v>6</v>
      </c>
      <c r="K91" s="55">
        <v>233</v>
      </c>
    </row>
    <row r="92" spans="1:11" x14ac:dyDescent="0.25">
      <c r="A92" s="197"/>
      <c r="B92" s="199"/>
      <c r="C92" s="199"/>
      <c r="D92" s="129" t="s">
        <v>88</v>
      </c>
      <c r="E92" s="54">
        <v>0.253</v>
      </c>
      <c r="F92" s="54">
        <v>1.7000000000000001E-2</v>
      </c>
      <c r="G92" s="54">
        <v>1.4610000000000001</v>
      </c>
      <c r="H92" s="54">
        <v>1.2E-2</v>
      </c>
      <c r="I92" s="55">
        <v>694</v>
      </c>
      <c r="J92" s="137">
        <v>9.1</v>
      </c>
      <c r="K92" s="55">
        <v>222</v>
      </c>
    </row>
    <row r="93" spans="1:11" x14ac:dyDescent="0.25">
      <c r="A93" s="197"/>
      <c r="B93" s="199"/>
      <c r="C93" s="199"/>
      <c r="D93" s="129" t="s">
        <v>89</v>
      </c>
      <c r="E93" s="54">
        <v>0.13800000000000001</v>
      </c>
      <c r="F93" s="54">
        <v>7.0000000000000001E-3</v>
      </c>
      <c r="G93" s="54">
        <v>1.476</v>
      </c>
      <c r="H93" s="54">
        <v>1.2999999999999999E-2</v>
      </c>
      <c r="I93" s="55">
        <v>720</v>
      </c>
      <c r="J93" s="137">
        <v>6</v>
      </c>
      <c r="K93" s="55">
        <v>219</v>
      </c>
    </row>
    <row r="94" spans="1:11" x14ac:dyDescent="0.25">
      <c r="A94" s="197"/>
      <c r="B94" s="199"/>
      <c r="C94" s="199"/>
      <c r="D94" s="129" t="s">
        <v>90</v>
      </c>
      <c r="E94" s="54">
        <v>0.115</v>
      </c>
      <c r="F94" s="54">
        <v>0.01</v>
      </c>
      <c r="G94" s="54">
        <v>1.37</v>
      </c>
      <c r="H94" s="54">
        <v>1.2999999999999999E-2</v>
      </c>
      <c r="I94" s="55">
        <v>707</v>
      </c>
      <c r="J94" s="137">
        <v>4.9000000000000004</v>
      </c>
      <c r="K94" s="55">
        <v>217</v>
      </c>
    </row>
    <row r="95" spans="1:11" x14ac:dyDescent="0.25">
      <c r="A95" s="197"/>
      <c r="B95" s="199"/>
      <c r="C95" s="200"/>
      <c r="D95" s="129" t="s">
        <v>91</v>
      </c>
      <c r="E95" s="54">
        <v>0.26100000000000001</v>
      </c>
      <c r="F95" s="54">
        <v>2.9000000000000001E-2</v>
      </c>
      <c r="G95" s="54">
        <v>1.51</v>
      </c>
      <c r="H95" s="54">
        <v>1.4E-2</v>
      </c>
      <c r="I95" s="55">
        <v>648</v>
      </c>
      <c r="J95" s="137">
        <v>3</v>
      </c>
      <c r="K95" s="55">
        <v>208</v>
      </c>
    </row>
    <row r="96" spans="1:11" x14ac:dyDescent="0.25">
      <c r="A96" s="197"/>
      <c r="B96" s="199"/>
      <c r="C96" s="198" t="s">
        <v>92</v>
      </c>
      <c r="D96" s="129" t="s">
        <v>93</v>
      </c>
      <c r="E96" s="54">
        <v>0.30399999999999999</v>
      </c>
      <c r="F96" s="54">
        <v>8.9999999999999993E-3</v>
      </c>
      <c r="G96" s="54">
        <v>1.544</v>
      </c>
      <c r="H96" s="54">
        <v>1.0999999999999999E-2</v>
      </c>
      <c r="I96" s="55">
        <v>697</v>
      </c>
      <c r="J96" s="137">
        <v>5.3</v>
      </c>
      <c r="K96" s="55">
        <v>215</v>
      </c>
    </row>
    <row r="97" spans="1:11" x14ac:dyDescent="0.25">
      <c r="A97" s="197"/>
      <c r="B97" s="199"/>
      <c r="C97" s="199"/>
      <c r="D97" s="129" t="s">
        <v>94</v>
      </c>
      <c r="E97" s="54">
        <v>6.4000000000000001E-2</v>
      </c>
      <c r="F97" s="54">
        <v>0.01</v>
      </c>
      <c r="G97" s="54">
        <v>1.1619999999999999</v>
      </c>
      <c r="H97" s="54">
        <v>8.9999999999999993E-3</v>
      </c>
      <c r="I97" s="55">
        <v>682</v>
      </c>
      <c r="J97" s="137">
        <v>5.8</v>
      </c>
      <c r="K97" s="55">
        <v>227</v>
      </c>
    </row>
    <row r="98" spans="1:11" x14ac:dyDescent="0.25">
      <c r="A98" s="197"/>
      <c r="B98" s="200"/>
      <c r="C98" s="200"/>
      <c r="D98" s="129" t="s">
        <v>95</v>
      </c>
      <c r="E98" s="54">
        <v>0.29899999999999999</v>
      </c>
      <c r="F98" s="54">
        <v>2.3E-2</v>
      </c>
      <c r="G98" s="54">
        <v>1.5549999999999999</v>
      </c>
      <c r="H98" s="54">
        <v>1.2999999999999999E-2</v>
      </c>
      <c r="I98" s="55">
        <v>675</v>
      </c>
      <c r="J98" s="137">
        <v>2.1</v>
      </c>
      <c r="K98" s="55">
        <v>211</v>
      </c>
    </row>
    <row r="99" spans="1:11" x14ac:dyDescent="0.25">
      <c r="A99" s="197">
        <v>2017</v>
      </c>
      <c r="B99" s="201" t="s">
        <v>97</v>
      </c>
      <c r="C99" s="201" t="s">
        <v>86</v>
      </c>
      <c r="D99" s="128" t="s">
        <v>87</v>
      </c>
      <c r="E99" s="43">
        <v>7.3999999999999996E-2</v>
      </c>
      <c r="F99" s="51">
        <v>8.9999999999999993E-3</v>
      </c>
      <c r="G99" s="51">
        <v>1.1970000000000001</v>
      </c>
      <c r="H99" s="43">
        <v>7.0000000000000001E-3</v>
      </c>
      <c r="I99" s="52">
        <v>716</v>
      </c>
      <c r="J99" s="138">
        <v>16.100000000000001</v>
      </c>
      <c r="K99" s="52">
        <v>229</v>
      </c>
    </row>
    <row r="100" spans="1:11" x14ac:dyDescent="0.25">
      <c r="A100" s="197"/>
      <c r="B100" s="201"/>
      <c r="C100" s="201"/>
      <c r="D100" s="128" t="s">
        <v>88</v>
      </c>
      <c r="E100" s="43">
        <v>0.314</v>
      </c>
      <c r="F100" s="51">
        <v>1.2E-2</v>
      </c>
      <c r="G100" s="51">
        <v>1.385</v>
      </c>
      <c r="H100" s="43">
        <v>1.2E-2</v>
      </c>
      <c r="I100" s="52">
        <v>725</v>
      </c>
      <c r="J100" s="138">
        <v>11.3</v>
      </c>
      <c r="K100" s="52">
        <v>222</v>
      </c>
    </row>
    <row r="101" spans="1:11" x14ac:dyDescent="0.25">
      <c r="A101" s="197"/>
      <c r="B101" s="201"/>
      <c r="C101" s="201"/>
      <c r="D101" s="128" t="s">
        <v>89</v>
      </c>
      <c r="E101" s="43">
        <v>0.155</v>
      </c>
      <c r="F101" s="51">
        <v>1.7999999999999999E-2</v>
      </c>
      <c r="G101" s="51">
        <v>1.373</v>
      </c>
      <c r="H101" s="43">
        <v>1.0999999999999999E-2</v>
      </c>
      <c r="I101" s="52">
        <v>682</v>
      </c>
      <c r="J101" s="138">
        <v>7.3</v>
      </c>
      <c r="K101" s="52">
        <v>219</v>
      </c>
    </row>
    <row r="102" spans="1:11" x14ac:dyDescent="0.25">
      <c r="A102" s="197"/>
      <c r="B102" s="201"/>
      <c r="C102" s="201"/>
      <c r="D102" s="128" t="s">
        <v>90</v>
      </c>
      <c r="E102" s="43">
        <v>7.2999999999999995E-2</v>
      </c>
      <c r="F102" s="51">
        <v>0.02</v>
      </c>
      <c r="G102" s="51">
        <v>1.5189999999999999</v>
      </c>
      <c r="H102" s="43">
        <v>1.2999999999999999E-2</v>
      </c>
      <c r="I102" s="52">
        <v>678</v>
      </c>
      <c r="J102" s="138">
        <v>3.4</v>
      </c>
      <c r="K102" s="52">
        <v>214</v>
      </c>
    </row>
    <row r="103" spans="1:11" x14ac:dyDescent="0.25">
      <c r="A103" s="197"/>
      <c r="B103" s="201"/>
      <c r="C103" s="201"/>
      <c r="D103" s="128" t="s">
        <v>91</v>
      </c>
      <c r="E103" s="43">
        <v>0.20899999999999999</v>
      </c>
      <c r="F103" s="51">
        <v>2.1999999999999999E-2</v>
      </c>
      <c r="G103" s="51">
        <v>1.464</v>
      </c>
      <c r="H103" s="43">
        <v>1.2999999999999999E-2</v>
      </c>
      <c r="I103" s="52">
        <v>653</v>
      </c>
      <c r="J103" s="138">
        <v>2.8</v>
      </c>
      <c r="K103" s="52">
        <v>209</v>
      </c>
    </row>
    <row r="104" spans="1:11" x14ac:dyDescent="0.25">
      <c r="A104" s="197"/>
      <c r="B104" s="201"/>
      <c r="C104" s="201" t="s">
        <v>92</v>
      </c>
      <c r="D104" s="128" t="s">
        <v>93</v>
      </c>
      <c r="E104" s="43">
        <v>0.251</v>
      </c>
      <c r="F104" s="51">
        <v>1.2999999999999999E-2</v>
      </c>
      <c r="G104" s="51">
        <v>1.4350000000000001</v>
      </c>
      <c r="H104" s="43">
        <v>1.2E-2</v>
      </c>
      <c r="I104" s="52">
        <v>713</v>
      </c>
      <c r="J104" s="138">
        <v>4.9000000000000004</v>
      </c>
      <c r="K104" s="52">
        <v>217</v>
      </c>
    </row>
    <row r="105" spans="1:11" x14ac:dyDescent="0.25">
      <c r="A105" s="197"/>
      <c r="B105" s="201"/>
      <c r="C105" s="201"/>
      <c r="D105" s="128" t="s">
        <v>94</v>
      </c>
      <c r="E105" s="43">
        <v>7.2999999999999995E-2</v>
      </c>
      <c r="F105" s="51">
        <v>8.0000000000000002E-3</v>
      </c>
      <c r="G105" s="51">
        <v>1.22</v>
      </c>
      <c r="H105" s="43">
        <v>7.0000000000000001E-3</v>
      </c>
      <c r="I105" s="52">
        <v>719</v>
      </c>
      <c r="J105" s="138">
        <v>8.6</v>
      </c>
      <c r="K105" s="52">
        <v>228</v>
      </c>
    </row>
    <row r="106" spans="1:11" x14ac:dyDescent="0.25">
      <c r="A106" s="197"/>
      <c r="B106" s="201"/>
      <c r="C106" s="201"/>
      <c r="D106" s="128" t="s">
        <v>95</v>
      </c>
      <c r="E106" s="43">
        <v>0.30199999999999999</v>
      </c>
      <c r="F106" s="51">
        <v>2.4E-2</v>
      </c>
      <c r="G106" s="51">
        <v>1.3129999999999999</v>
      </c>
      <c r="H106" s="43">
        <v>1.4E-2</v>
      </c>
      <c r="I106" s="52">
        <v>682</v>
      </c>
      <c r="J106" s="138">
        <v>2.7</v>
      </c>
      <c r="K106" s="52">
        <v>214</v>
      </c>
    </row>
    <row r="109" spans="1:11" x14ac:dyDescent="0.25">
      <c r="A109" s="1" t="s">
        <v>64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25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</row>
    <row r="111" spans="1:11" x14ac:dyDescent="0.25">
      <c r="A111" s="1" t="s">
        <v>99</v>
      </c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</row>
    <row r="112" spans="1:11" x14ac:dyDescent="0.25">
      <c r="A112" s="63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</row>
    <row r="113" spans="1:11" x14ac:dyDescent="0.25">
      <c r="A113" s="196" t="s">
        <v>100</v>
      </c>
      <c r="B113" s="196"/>
      <c r="C113" s="196"/>
      <c r="D113" s="196"/>
      <c r="E113" s="196"/>
      <c r="F113" s="196"/>
      <c r="G113" s="196"/>
      <c r="H113" s="196"/>
      <c r="I113" s="196"/>
      <c r="J113" s="196"/>
      <c r="K113" s="196"/>
    </row>
    <row r="114" spans="1:11" x14ac:dyDescent="0.25">
      <c r="A114" s="196"/>
      <c r="B114" s="196"/>
      <c r="C114" s="196"/>
      <c r="D114" s="196"/>
      <c r="E114" s="196"/>
      <c r="F114" s="196"/>
      <c r="G114" s="196"/>
      <c r="H114" s="196"/>
      <c r="I114" s="196"/>
      <c r="J114" s="196"/>
      <c r="K114" s="196"/>
    </row>
    <row r="115" spans="1:11" x14ac:dyDescent="0.25">
      <c r="A115" s="64" t="s">
        <v>101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5" customHeight="1" x14ac:dyDescent="0.25">
      <c r="A116" s="64" t="s">
        <v>102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25">
      <c r="A117" s="63" t="s">
        <v>103</v>
      </c>
    </row>
    <row r="118" spans="1:11" x14ac:dyDescent="0.25">
      <c r="A118" s="1" t="s">
        <v>192</v>
      </c>
    </row>
    <row r="119" spans="1:11" x14ac:dyDescent="0.25">
      <c r="A119" s="64" t="s">
        <v>102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25">
      <c r="A120" s="63" t="s">
        <v>103</v>
      </c>
    </row>
  </sheetData>
  <mergeCells count="61">
    <mergeCell ref="A1:K3"/>
    <mergeCell ref="A50:A57"/>
    <mergeCell ref="B50:B57"/>
    <mergeCell ref="C50:C54"/>
    <mergeCell ref="C55:C57"/>
    <mergeCell ref="A34:A41"/>
    <mergeCell ref="B34:B41"/>
    <mergeCell ref="C34:C38"/>
    <mergeCell ref="C39:C41"/>
    <mergeCell ref="A42:A49"/>
    <mergeCell ref="B42:B49"/>
    <mergeCell ref="C42:C46"/>
    <mergeCell ref="C47:C49"/>
    <mergeCell ref="A18:A25"/>
    <mergeCell ref="B18:B25"/>
    <mergeCell ref="C18:C22"/>
    <mergeCell ref="C23:C25"/>
    <mergeCell ref="A26:A33"/>
    <mergeCell ref="B26:B33"/>
    <mergeCell ref="C26:C30"/>
    <mergeCell ref="C31:C33"/>
    <mergeCell ref="J4:J5"/>
    <mergeCell ref="K4:K5"/>
    <mergeCell ref="A10:A17"/>
    <mergeCell ref="B10:B17"/>
    <mergeCell ref="C10:C14"/>
    <mergeCell ref="C15:C17"/>
    <mergeCell ref="A4:A5"/>
    <mergeCell ref="B4:B5"/>
    <mergeCell ref="C4:D5"/>
    <mergeCell ref="E4:E5"/>
    <mergeCell ref="F4:F5"/>
    <mergeCell ref="G4:G5"/>
    <mergeCell ref="H4:H5"/>
    <mergeCell ref="I4:I5"/>
    <mergeCell ref="C59:C63"/>
    <mergeCell ref="C64:C66"/>
    <mergeCell ref="A67:A74"/>
    <mergeCell ref="B67:B74"/>
    <mergeCell ref="C67:C71"/>
    <mergeCell ref="C72:C74"/>
    <mergeCell ref="A59:A66"/>
    <mergeCell ref="B59:B66"/>
    <mergeCell ref="A75:A82"/>
    <mergeCell ref="B75:B82"/>
    <mergeCell ref="C75:C79"/>
    <mergeCell ref="C80:C82"/>
    <mergeCell ref="A83:A90"/>
    <mergeCell ref="B83:B90"/>
    <mergeCell ref="C83:C87"/>
    <mergeCell ref="C88:C90"/>
    <mergeCell ref="A110:K110"/>
    <mergeCell ref="A113:K114"/>
    <mergeCell ref="A91:A98"/>
    <mergeCell ref="B91:B98"/>
    <mergeCell ref="C91:C95"/>
    <mergeCell ref="C96:C98"/>
    <mergeCell ref="A99:A106"/>
    <mergeCell ref="B99:B106"/>
    <mergeCell ref="C99:C103"/>
    <mergeCell ref="C104:C106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workbookViewId="0">
      <selection activeCell="J140" sqref="J140"/>
    </sheetView>
  </sheetViews>
  <sheetFormatPr defaultRowHeight="15" x14ac:dyDescent="0.25"/>
  <cols>
    <col min="2" max="2" width="11.7109375" customWidth="1"/>
    <col min="3" max="3" width="13.42578125" customWidth="1"/>
    <col min="4" max="4" width="16.42578125" customWidth="1"/>
    <col min="11" max="11" width="15.5703125" customWidth="1"/>
  </cols>
  <sheetData>
    <row r="1" spans="1:11" x14ac:dyDescent="0.25">
      <c r="A1" s="204" t="s">
        <v>174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x14ac:dyDescent="0.25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1" x14ac:dyDescent="0.25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1" ht="15" customHeight="1" x14ac:dyDescent="0.25">
      <c r="A4" s="229" t="s">
        <v>20</v>
      </c>
      <c r="B4" s="229" t="s">
        <v>18</v>
      </c>
      <c r="C4" s="229" t="s">
        <v>33</v>
      </c>
      <c r="D4" s="229"/>
      <c r="E4" s="132" t="s">
        <v>34</v>
      </c>
      <c r="F4" s="132" t="s">
        <v>16</v>
      </c>
      <c r="G4" s="132" t="s">
        <v>161</v>
      </c>
      <c r="H4" s="132" t="s">
        <v>35</v>
      </c>
      <c r="I4" s="132" t="s">
        <v>36</v>
      </c>
      <c r="J4" s="132" t="s">
        <v>162</v>
      </c>
      <c r="K4" s="132" t="s">
        <v>113</v>
      </c>
    </row>
    <row r="5" spans="1:11" x14ac:dyDescent="0.25">
      <c r="A5" s="229"/>
      <c r="B5" s="229"/>
      <c r="C5" s="229"/>
      <c r="D5" s="229"/>
      <c r="E5" s="132" t="s">
        <v>40</v>
      </c>
      <c r="F5" s="132" t="s">
        <v>40</v>
      </c>
      <c r="G5" s="132" t="s">
        <v>40</v>
      </c>
      <c r="H5" s="132" t="s">
        <v>40</v>
      </c>
      <c r="I5" s="132" t="s">
        <v>40</v>
      </c>
      <c r="J5" s="132" t="s">
        <v>40</v>
      </c>
      <c r="K5" s="132" t="s">
        <v>115</v>
      </c>
    </row>
    <row r="6" spans="1:11" x14ac:dyDescent="0.25">
      <c r="A6" s="207" t="s">
        <v>80</v>
      </c>
      <c r="B6" s="217" t="s">
        <v>81</v>
      </c>
      <c r="C6" s="191" t="s">
        <v>86</v>
      </c>
      <c r="D6" s="135" t="s">
        <v>87</v>
      </c>
      <c r="E6" s="19">
        <v>0.76391639163916392</v>
      </c>
      <c r="F6" s="19">
        <v>0.27928126145947929</v>
      </c>
      <c r="G6" s="120">
        <v>0.06</v>
      </c>
      <c r="H6" s="19">
        <v>4.3945727906123944</v>
      </c>
      <c r="I6" s="19">
        <v>0.27106710671067108</v>
      </c>
      <c r="J6" s="120">
        <v>0.03</v>
      </c>
      <c r="K6" s="18">
        <v>9.1</v>
      </c>
    </row>
    <row r="7" spans="1:11" x14ac:dyDescent="0.25">
      <c r="A7" s="230"/>
      <c r="B7" s="230"/>
      <c r="C7" s="191"/>
      <c r="D7" s="135" t="s">
        <v>88</v>
      </c>
      <c r="E7" s="19">
        <v>1.2489208633093527</v>
      </c>
      <c r="F7" s="19">
        <v>0.45659472422062358</v>
      </c>
      <c r="G7" s="120">
        <v>0.06</v>
      </c>
      <c r="H7" s="19">
        <v>7.1846522781774587</v>
      </c>
      <c r="I7" s="19">
        <v>0.44316546762589931</v>
      </c>
      <c r="J7" s="120">
        <v>0.03</v>
      </c>
      <c r="K7" s="18">
        <v>5.56</v>
      </c>
    </row>
    <row r="8" spans="1:11" x14ac:dyDescent="0.25">
      <c r="A8" s="230"/>
      <c r="B8" s="230"/>
      <c r="C8" s="191"/>
      <c r="D8" s="135" t="s">
        <v>89</v>
      </c>
      <c r="E8" s="19">
        <v>1.2499200000000001</v>
      </c>
      <c r="F8" s="19">
        <v>0.45696000000000003</v>
      </c>
      <c r="G8" s="120">
        <v>0.06</v>
      </c>
      <c r="H8" s="19">
        <v>7.1904000000000003</v>
      </c>
      <c r="I8" s="19">
        <v>0.44352000000000003</v>
      </c>
      <c r="J8" s="120">
        <v>0.03</v>
      </c>
      <c r="K8" s="18">
        <v>5.6</v>
      </c>
    </row>
    <row r="9" spans="1:11" x14ac:dyDescent="0.25">
      <c r="A9" s="230"/>
      <c r="B9" s="230"/>
      <c r="C9" s="191"/>
      <c r="D9" s="135" t="s">
        <v>90</v>
      </c>
      <c r="E9" s="19">
        <v>2.01376</v>
      </c>
      <c r="F9" s="19">
        <v>0.73621333333333339</v>
      </c>
      <c r="G9" s="120">
        <v>0.06</v>
      </c>
      <c r="H9" s="19">
        <v>11.584533333333333</v>
      </c>
      <c r="I9" s="19">
        <v>0.71456000000000008</v>
      </c>
      <c r="J9" s="120">
        <v>0.03</v>
      </c>
      <c r="K9" s="18">
        <v>3.45</v>
      </c>
    </row>
    <row r="10" spans="1:11" x14ac:dyDescent="0.25">
      <c r="A10" s="230"/>
      <c r="B10" s="230"/>
      <c r="C10" s="191"/>
      <c r="D10" s="125" t="s">
        <v>91</v>
      </c>
      <c r="E10" s="19">
        <v>2.01376</v>
      </c>
      <c r="F10" s="19">
        <v>0.73621333333333339</v>
      </c>
      <c r="G10" s="120">
        <v>0.06</v>
      </c>
      <c r="H10" s="19">
        <v>11.584533333333333</v>
      </c>
      <c r="I10" s="19">
        <v>0.71456000000000008</v>
      </c>
      <c r="J10" s="120">
        <v>0.03</v>
      </c>
      <c r="K10" s="18">
        <v>3.45</v>
      </c>
    </row>
    <row r="11" spans="1:11" x14ac:dyDescent="0.25">
      <c r="A11" s="230"/>
      <c r="B11" s="230"/>
      <c r="C11" s="217" t="s">
        <v>92</v>
      </c>
      <c r="D11" s="125" t="s">
        <v>93</v>
      </c>
      <c r="E11" s="19">
        <v>3.0191304347826091</v>
      </c>
      <c r="F11" s="19">
        <v>1.1037681159420292</v>
      </c>
      <c r="G11" s="120">
        <v>0.06</v>
      </c>
      <c r="H11" s="19">
        <v>17.368115942028986</v>
      </c>
      <c r="I11" s="19">
        <v>1.0713043478260871</v>
      </c>
      <c r="J11" s="120">
        <v>0.03</v>
      </c>
      <c r="K11" s="18">
        <v>2.2999999999999998</v>
      </c>
    </row>
    <row r="12" spans="1:11" x14ac:dyDescent="0.25">
      <c r="A12" s="230"/>
      <c r="B12" s="230"/>
      <c r="C12" s="219"/>
      <c r="D12" s="125" t="s">
        <v>95</v>
      </c>
      <c r="E12" s="19">
        <v>2.2915200000000002</v>
      </c>
      <c r="F12" s="19">
        <v>0.83776000000000006</v>
      </c>
      <c r="G12" s="120">
        <v>0.06</v>
      </c>
      <c r="H12" s="19">
        <v>13.182399999999999</v>
      </c>
      <c r="I12" s="19">
        <v>0.81311999999999995</v>
      </c>
      <c r="J12" s="120">
        <v>0.03</v>
      </c>
      <c r="K12" s="18">
        <v>3.03</v>
      </c>
    </row>
    <row r="13" spans="1:11" x14ac:dyDescent="0.25">
      <c r="A13" s="231" t="s">
        <v>82</v>
      </c>
      <c r="B13" s="209" t="s">
        <v>83</v>
      </c>
      <c r="C13" s="194" t="s">
        <v>86</v>
      </c>
      <c r="D13" s="9" t="s">
        <v>87</v>
      </c>
      <c r="E13" s="4">
        <v>0.68671087292215471</v>
      </c>
      <c r="F13" s="4">
        <v>0.22890362430738484</v>
      </c>
      <c r="G13" s="123">
        <v>0.06</v>
      </c>
      <c r="H13" s="4">
        <v>2.7765161837284644</v>
      </c>
      <c r="I13" s="4">
        <v>0.13479880098101554</v>
      </c>
      <c r="J13" s="123">
        <v>0.03</v>
      </c>
      <c r="K13" s="5">
        <v>9.1</v>
      </c>
    </row>
    <row r="14" spans="1:11" x14ac:dyDescent="0.25">
      <c r="A14" s="232"/>
      <c r="B14" s="230"/>
      <c r="C14" s="194"/>
      <c r="D14" s="9" t="s">
        <v>88</v>
      </c>
      <c r="E14" s="4">
        <v>1.1226981717378393</v>
      </c>
      <c r="F14" s="4">
        <v>0.37423272391261303</v>
      </c>
      <c r="G14" s="123">
        <v>0.06</v>
      </c>
      <c r="H14" s="4">
        <v>4.5393043363474357</v>
      </c>
      <c r="I14" s="4">
        <v>0.22038149297076101</v>
      </c>
      <c r="J14" s="123">
        <v>0.03</v>
      </c>
      <c r="K14" s="5">
        <v>5.56</v>
      </c>
    </row>
    <row r="15" spans="1:11" x14ac:dyDescent="0.25">
      <c r="A15" s="232"/>
      <c r="B15" s="230"/>
      <c r="C15" s="194"/>
      <c r="D15" s="9" t="s">
        <v>89</v>
      </c>
      <c r="E15" s="4">
        <v>1.1235963302752294</v>
      </c>
      <c r="F15" s="4">
        <v>0.37453211009174309</v>
      </c>
      <c r="G15" s="123">
        <v>0.06</v>
      </c>
      <c r="H15" s="4">
        <v>4.5429357798165135</v>
      </c>
      <c r="I15" s="4">
        <v>0.22055779816513763</v>
      </c>
      <c r="J15" s="123">
        <v>0.03</v>
      </c>
      <c r="K15" s="5">
        <v>5.6</v>
      </c>
    </row>
    <row r="16" spans="1:11" x14ac:dyDescent="0.25">
      <c r="A16" s="232"/>
      <c r="B16" s="230"/>
      <c r="C16" s="194"/>
      <c r="D16" s="9" t="s">
        <v>90</v>
      </c>
      <c r="E16" s="4">
        <v>1.810238532110092</v>
      </c>
      <c r="F16" s="4">
        <v>0.60341284403669726</v>
      </c>
      <c r="G16" s="123">
        <v>0.06</v>
      </c>
      <c r="H16" s="4">
        <v>7.3191743119266057</v>
      </c>
      <c r="I16" s="4">
        <v>0.35534311926605505</v>
      </c>
      <c r="J16" s="123">
        <v>0.03</v>
      </c>
      <c r="K16" s="5">
        <v>3.45</v>
      </c>
    </row>
    <row r="17" spans="1:11" x14ac:dyDescent="0.25">
      <c r="A17" s="232"/>
      <c r="B17" s="230"/>
      <c r="C17" s="194"/>
      <c r="D17" s="9" t="s">
        <v>91</v>
      </c>
      <c r="E17" s="4">
        <v>1.810238532110092</v>
      </c>
      <c r="F17" s="4">
        <v>0.60341284403669726</v>
      </c>
      <c r="G17" s="123">
        <v>0.06</v>
      </c>
      <c r="H17" s="4">
        <v>7.3191743119266057</v>
      </c>
      <c r="I17" s="4">
        <v>0.35534311926605505</v>
      </c>
      <c r="J17" s="123">
        <v>0.03</v>
      </c>
      <c r="K17" s="5">
        <v>3.45</v>
      </c>
    </row>
    <row r="18" spans="1:11" x14ac:dyDescent="0.25">
      <c r="A18" s="232"/>
      <c r="B18" s="230"/>
      <c r="C18" s="209" t="s">
        <v>92</v>
      </c>
      <c r="D18" s="126" t="s">
        <v>93</v>
      </c>
      <c r="E18" s="4">
        <v>2.7140007977662548</v>
      </c>
      <c r="F18" s="4">
        <v>0.90466693258875142</v>
      </c>
      <c r="G18" s="123">
        <v>0.06</v>
      </c>
      <c r="H18" s="4">
        <v>10.973274830474672</v>
      </c>
      <c r="I18" s="4">
        <v>0.5327483047467092</v>
      </c>
      <c r="J18" s="123">
        <v>0.03</v>
      </c>
      <c r="K18" s="5">
        <v>2.2999999999999998</v>
      </c>
    </row>
    <row r="19" spans="1:11" x14ac:dyDescent="0.25">
      <c r="A19" s="232"/>
      <c r="B19" s="230"/>
      <c r="C19" s="211"/>
      <c r="D19" s="126" t="s">
        <v>95</v>
      </c>
      <c r="E19" s="4">
        <v>2.0599266055045873</v>
      </c>
      <c r="F19" s="4">
        <v>0.68664220183486235</v>
      </c>
      <c r="G19" s="123">
        <v>0.06</v>
      </c>
      <c r="H19" s="4">
        <v>8.3287155963302748</v>
      </c>
      <c r="I19" s="4">
        <v>0.40435596330275231</v>
      </c>
      <c r="J19" s="123">
        <v>0.03</v>
      </c>
      <c r="K19" s="5">
        <v>3</v>
      </c>
    </row>
    <row r="20" spans="1:11" x14ac:dyDescent="0.25">
      <c r="A20" s="231" t="s">
        <v>84</v>
      </c>
      <c r="B20" s="217" t="s">
        <v>45</v>
      </c>
      <c r="C20" s="191" t="s">
        <v>86</v>
      </c>
      <c r="D20" s="135" t="s">
        <v>87</v>
      </c>
      <c r="E20" s="19">
        <v>0.37403740374037403</v>
      </c>
      <c r="F20" s="19">
        <v>0.12761276127612761</v>
      </c>
      <c r="G20" s="120">
        <v>0.06</v>
      </c>
      <c r="H20" s="19">
        <v>2.7106710671067109</v>
      </c>
      <c r="I20" s="19">
        <v>5.2805280528052799E-2</v>
      </c>
      <c r="J20" s="120">
        <v>0.03</v>
      </c>
      <c r="K20" s="18">
        <v>9.1</v>
      </c>
    </row>
    <row r="21" spans="1:11" x14ac:dyDescent="0.25">
      <c r="A21" s="232"/>
      <c r="B21" s="230"/>
      <c r="C21" s="191"/>
      <c r="D21" s="135" t="s">
        <v>88</v>
      </c>
      <c r="E21" s="19">
        <v>0.61151079136690645</v>
      </c>
      <c r="F21" s="19">
        <v>0.20863309352517986</v>
      </c>
      <c r="G21" s="120">
        <v>0.06</v>
      </c>
      <c r="H21" s="19">
        <v>4.4316546762589928</v>
      </c>
      <c r="I21" s="19">
        <v>8.6330935251798552E-2</v>
      </c>
      <c r="J21" s="120">
        <v>0.03</v>
      </c>
      <c r="K21" s="18">
        <v>5.56</v>
      </c>
    </row>
    <row r="22" spans="1:11" x14ac:dyDescent="0.25">
      <c r="A22" s="232"/>
      <c r="B22" s="230"/>
      <c r="C22" s="191"/>
      <c r="D22" s="135" t="s">
        <v>89</v>
      </c>
      <c r="E22" s="19">
        <v>0.61199999999999999</v>
      </c>
      <c r="F22" s="19">
        <v>0.20879999999999999</v>
      </c>
      <c r="G22" s="120">
        <v>0.06</v>
      </c>
      <c r="H22" s="19">
        <v>4.4352</v>
      </c>
      <c r="I22" s="19">
        <v>8.6399999999999991E-2</v>
      </c>
      <c r="J22" s="120">
        <v>0.03</v>
      </c>
      <c r="K22" s="18">
        <v>5.6</v>
      </c>
    </row>
    <row r="23" spans="1:11" x14ac:dyDescent="0.25">
      <c r="A23" s="232"/>
      <c r="B23" s="230"/>
      <c r="C23" s="191"/>
      <c r="D23" s="135" t="s">
        <v>90</v>
      </c>
      <c r="E23" s="19">
        <v>0.98599999999999999</v>
      </c>
      <c r="F23" s="19">
        <v>0.33639999999999998</v>
      </c>
      <c r="G23" s="120">
        <v>0.06</v>
      </c>
      <c r="H23" s="19">
        <v>7.1456000000000008</v>
      </c>
      <c r="I23" s="19">
        <v>0.13919999999999999</v>
      </c>
      <c r="J23" s="120">
        <v>0.03</v>
      </c>
      <c r="K23" s="18">
        <v>3.45</v>
      </c>
    </row>
    <row r="24" spans="1:11" x14ac:dyDescent="0.25">
      <c r="A24" s="232"/>
      <c r="B24" s="230"/>
      <c r="C24" s="191"/>
      <c r="D24" s="125" t="s">
        <v>91</v>
      </c>
      <c r="E24" s="19">
        <v>0.98599999999999999</v>
      </c>
      <c r="F24" s="19">
        <v>0.33639999999999998</v>
      </c>
      <c r="G24" s="120">
        <v>0.06</v>
      </c>
      <c r="H24" s="19">
        <v>7.1456000000000008</v>
      </c>
      <c r="I24" s="19">
        <v>0.13919999999999999</v>
      </c>
      <c r="J24" s="120">
        <v>0.03</v>
      </c>
      <c r="K24" s="18">
        <v>3.45</v>
      </c>
    </row>
    <row r="25" spans="1:11" x14ac:dyDescent="0.25">
      <c r="A25" s="232"/>
      <c r="B25" s="230"/>
      <c r="C25" s="217" t="s">
        <v>92</v>
      </c>
      <c r="D25" s="125" t="s">
        <v>93</v>
      </c>
      <c r="E25" s="19">
        <v>1.4782608695652175</v>
      </c>
      <c r="F25" s="19">
        <v>0.5043478260869565</v>
      </c>
      <c r="G25" s="120">
        <v>0.06</v>
      </c>
      <c r="H25" s="19">
        <v>10.71304347826087</v>
      </c>
      <c r="I25" s="19">
        <v>0.20869565217391303</v>
      </c>
      <c r="J25" s="120">
        <v>0.03</v>
      </c>
      <c r="K25" s="18">
        <v>2.2999999999999998</v>
      </c>
    </row>
    <row r="26" spans="1:11" x14ac:dyDescent="0.25">
      <c r="A26" s="232"/>
      <c r="B26" s="230"/>
      <c r="C26" s="219"/>
      <c r="D26" s="125" t="s">
        <v>95</v>
      </c>
      <c r="E26" s="19">
        <v>1.1219999999999999</v>
      </c>
      <c r="F26" s="19">
        <v>0.38279999999999997</v>
      </c>
      <c r="G26" s="120">
        <v>0.06</v>
      </c>
      <c r="H26" s="19">
        <v>8.1311999999999998</v>
      </c>
      <c r="I26" s="19">
        <v>0.15839999999999999</v>
      </c>
      <c r="J26" s="120">
        <v>0.03</v>
      </c>
      <c r="K26" s="18">
        <v>3</v>
      </c>
    </row>
    <row r="27" spans="1:11" x14ac:dyDescent="0.25">
      <c r="A27" s="233" t="s">
        <v>104</v>
      </c>
      <c r="B27" s="235" t="s">
        <v>46</v>
      </c>
      <c r="C27" s="194" t="s">
        <v>86</v>
      </c>
      <c r="D27" s="9" t="s">
        <v>87</v>
      </c>
      <c r="E27" s="4">
        <v>0.36</v>
      </c>
      <c r="F27" s="4">
        <v>0.1</v>
      </c>
      <c r="G27" s="123">
        <v>0.06</v>
      </c>
      <c r="H27" s="4">
        <v>2.2799999999999998</v>
      </c>
      <c r="I27" s="4">
        <v>4.2000000000000003E-2</v>
      </c>
      <c r="J27" s="123">
        <v>0.03</v>
      </c>
      <c r="K27" s="5">
        <v>9.1</v>
      </c>
    </row>
    <row r="28" spans="1:11" x14ac:dyDescent="0.25">
      <c r="A28" s="234"/>
      <c r="B28" s="236"/>
      <c r="C28" s="194"/>
      <c r="D28" s="9" t="s">
        <v>88</v>
      </c>
      <c r="E28" s="4">
        <v>0.57999999999999996</v>
      </c>
      <c r="F28" s="4">
        <v>0.16</v>
      </c>
      <c r="G28" s="123">
        <v>0.06</v>
      </c>
      <c r="H28" s="4">
        <v>3.72</v>
      </c>
      <c r="I28" s="4">
        <v>6.9000000000000006E-2</v>
      </c>
      <c r="J28" s="123">
        <v>0.03</v>
      </c>
      <c r="K28" s="5">
        <v>5.56</v>
      </c>
    </row>
    <row r="29" spans="1:11" x14ac:dyDescent="0.25">
      <c r="A29" s="234"/>
      <c r="B29" s="236"/>
      <c r="C29" s="194"/>
      <c r="D29" s="9" t="s">
        <v>89</v>
      </c>
      <c r="E29" s="4">
        <v>0.57999999999999996</v>
      </c>
      <c r="F29" s="4">
        <v>0.16</v>
      </c>
      <c r="G29" s="123">
        <v>0.06</v>
      </c>
      <c r="H29" s="4">
        <v>3.72</v>
      </c>
      <c r="I29" s="4">
        <v>6.9000000000000006E-2</v>
      </c>
      <c r="J29" s="123">
        <v>0.03</v>
      </c>
      <c r="K29" s="5">
        <v>5.6</v>
      </c>
    </row>
    <row r="30" spans="1:11" x14ac:dyDescent="0.25">
      <c r="A30" s="234"/>
      <c r="B30" s="236"/>
      <c r="C30" s="194"/>
      <c r="D30" s="9" t="s">
        <v>90</v>
      </c>
      <c r="E30" s="4">
        <v>0.94</v>
      </c>
      <c r="F30" s="4">
        <v>0.25</v>
      </c>
      <c r="G30" s="123">
        <v>0.06</v>
      </c>
      <c r="H30" s="4">
        <v>6</v>
      </c>
      <c r="I30" s="4">
        <v>0.111</v>
      </c>
      <c r="J30" s="123">
        <v>0.03</v>
      </c>
      <c r="K30" s="5">
        <v>3.45</v>
      </c>
    </row>
    <row r="31" spans="1:11" x14ac:dyDescent="0.25">
      <c r="A31" s="234"/>
      <c r="B31" s="236"/>
      <c r="C31" s="194"/>
      <c r="D31" s="9" t="s">
        <v>91</v>
      </c>
      <c r="E31" s="4">
        <v>0.94</v>
      </c>
      <c r="F31" s="4">
        <v>0.25</v>
      </c>
      <c r="G31" s="123">
        <v>0.06</v>
      </c>
      <c r="H31" s="4">
        <v>6</v>
      </c>
      <c r="I31" s="4">
        <v>0.111</v>
      </c>
      <c r="J31" s="123">
        <v>0.03</v>
      </c>
      <c r="K31" s="5">
        <v>3.45</v>
      </c>
    </row>
    <row r="32" spans="1:11" x14ac:dyDescent="0.25">
      <c r="A32" s="234"/>
      <c r="B32" s="236"/>
      <c r="C32" s="209" t="s">
        <v>92</v>
      </c>
      <c r="D32" s="126" t="s">
        <v>93</v>
      </c>
      <c r="E32" s="4">
        <v>1.41</v>
      </c>
      <c r="F32" s="4">
        <v>0.38</v>
      </c>
      <c r="G32" s="123">
        <v>0.06</v>
      </c>
      <c r="H32" s="4">
        <v>9</v>
      </c>
      <c r="I32" s="4">
        <v>0.16600000000000001</v>
      </c>
      <c r="J32" s="123">
        <v>0.03</v>
      </c>
      <c r="K32" s="5">
        <v>2.2999999999999998</v>
      </c>
    </row>
    <row r="33" spans="1:11" x14ac:dyDescent="0.25">
      <c r="A33" s="234"/>
      <c r="B33" s="236"/>
      <c r="C33" s="211"/>
      <c r="D33" s="126" t="s">
        <v>95</v>
      </c>
      <c r="E33" s="4">
        <v>1.07</v>
      </c>
      <c r="F33" s="4">
        <v>0.28999999999999998</v>
      </c>
      <c r="G33" s="123">
        <v>0.06</v>
      </c>
      <c r="H33" s="4">
        <v>6.83</v>
      </c>
      <c r="I33" s="4">
        <v>0.126</v>
      </c>
      <c r="J33" s="123">
        <v>0.03</v>
      </c>
      <c r="K33" s="5">
        <v>3</v>
      </c>
    </row>
    <row r="34" spans="1:11" x14ac:dyDescent="0.25">
      <c r="A34" s="207">
        <v>2006</v>
      </c>
      <c r="B34" s="217" t="s">
        <v>46</v>
      </c>
      <c r="C34" s="191" t="s">
        <v>86</v>
      </c>
      <c r="D34" s="135" t="s">
        <v>87</v>
      </c>
      <c r="E34" s="19">
        <v>0.56348788030532482</v>
      </c>
      <c r="F34" s="19">
        <v>0.11632666084981626</v>
      </c>
      <c r="G34" s="120">
        <v>0.06</v>
      </c>
      <c r="H34" s="19">
        <v>1.8895212705889985</v>
      </c>
      <c r="I34" s="19">
        <v>4.409008148265902E-2</v>
      </c>
      <c r="J34" s="120">
        <v>0.03</v>
      </c>
      <c r="K34" s="18">
        <v>9.0909090909090917</v>
      </c>
    </row>
    <row r="35" spans="1:11" x14ac:dyDescent="0.25">
      <c r="A35" s="208"/>
      <c r="B35" s="218"/>
      <c r="C35" s="191"/>
      <c r="D35" s="135" t="s">
        <v>88</v>
      </c>
      <c r="E35" s="19">
        <v>0.7934716621822091</v>
      </c>
      <c r="F35" s="19">
        <v>0.22808462392991768</v>
      </c>
      <c r="G35" s="120">
        <v>0.06</v>
      </c>
      <c r="H35" s="19">
        <v>3.4642872504376427</v>
      </c>
      <c r="I35" s="19">
        <v>6.9149530424404679E-2</v>
      </c>
      <c r="J35" s="120">
        <v>0.03</v>
      </c>
      <c r="K35" s="18">
        <v>5.5555555555555554</v>
      </c>
    </row>
    <row r="36" spans="1:11" x14ac:dyDescent="0.25">
      <c r="A36" s="208"/>
      <c r="B36" s="218"/>
      <c r="C36" s="191"/>
      <c r="D36" s="135" t="s">
        <v>89</v>
      </c>
      <c r="E36" s="19">
        <v>0.78917771324693531</v>
      </c>
      <c r="F36" s="19">
        <v>0.12706877544154405</v>
      </c>
      <c r="G36" s="120">
        <v>0.06</v>
      </c>
      <c r="H36" s="19">
        <v>3.1061344708140597</v>
      </c>
      <c r="I36" s="19">
        <v>6.7154064610199002E-2</v>
      </c>
      <c r="J36" s="120">
        <v>0.03</v>
      </c>
      <c r="K36" s="18">
        <v>5.5555555555555554</v>
      </c>
    </row>
    <row r="37" spans="1:11" x14ac:dyDescent="0.25">
      <c r="A37" s="208"/>
      <c r="B37" s="218"/>
      <c r="C37" s="191"/>
      <c r="D37" s="135" t="s">
        <v>90</v>
      </c>
      <c r="E37" s="19">
        <v>1.0040527533514714</v>
      </c>
      <c r="F37" s="19">
        <v>0.2471129625136205</v>
      </c>
      <c r="G37" s="120">
        <v>0.06</v>
      </c>
      <c r="H37" s="19">
        <v>5.2920563138036369</v>
      </c>
      <c r="I37" s="19">
        <v>0.10322091781374765</v>
      </c>
      <c r="J37" s="120">
        <v>0.03</v>
      </c>
      <c r="K37" s="18">
        <v>3.4482758620689653</v>
      </c>
    </row>
    <row r="38" spans="1:11" x14ac:dyDescent="0.25">
      <c r="A38" s="208"/>
      <c r="B38" s="218"/>
      <c r="C38" s="191"/>
      <c r="D38" s="125" t="s">
        <v>91</v>
      </c>
      <c r="E38" s="19">
        <v>0.80847321037512809</v>
      </c>
      <c r="F38" s="19">
        <v>0.21769263217891638</v>
      </c>
      <c r="G38" s="120">
        <v>0.06</v>
      </c>
      <c r="H38" s="19">
        <v>5.2086481903414796</v>
      </c>
      <c r="I38" s="19">
        <v>9.3560548511757602E-2</v>
      </c>
      <c r="J38" s="120">
        <v>0.03</v>
      </c>
      <c r="K38" s="18">
        <v>3.4482758620689653</v>
      </c>
    </row>
    <row r="39" spans="1:11" x14ac:dyDescent="0.25">
      <c r="A39" s="208"/>
      <c r="B39" s="218"/>
      <c r="C39" s="217" t="s">
        <v>92</v>
      </c>
      <c r="D39" s="125" t="s">
        <v>93</v>
      </c>
      <c r="E39" s="19">
        <v>1.8014387447462612</v>
      </c>
      <c r="F39" s="19">
        <v>0.35070693419274351</v>
      </c>
      <c r="G39" s="120">
        <v>0.06</v>
      </c>
      <c r="H39" s="19">
        <v>8.2050034901162867</v>
      </c>
      <c r="I39" s="19">
        <v>0.16278774894925219</v>
      </c>
      <c r="J39" s="120">
        <v>0.03</v>
      </c>
      <c r="K39" s="18">
        <v>2.1</v>
      </c>
    </row>
    <row r="40" spans="1:11" x14ac:dyDescent="0.25">
      <c r="A40" s="208"/>
      <c r="B40" s="218"/>
      <c r="C40" s="218"/>
      <c r="D40" s="125" t="s">
        <v>94</v>
      </c>
      <c r="E40" s="19">
        <v>1.5457164856164831</v>
      </c>
      <c r="F40" s="19">
        <v>0.20112479939144873</v>
      </c>
      <c r="G40" s="120">
        <v>0.06</v>
      </c>
      <c r="H40" s="19">
        <v>4.7609554996892314</v>
      </c>
      <c r="I40" s="19">
        <v>0.10920109093945102</v>
      </c>
      <c r="J40" s="120">
        <v>0.03</v>
      </c>
      <c r="K40" s="18">
        <v>3.4</v>
      </c>
    </row>
    <row r="41" spans="1:11" x14ac:dyDescent="0.25">
      <c r="A41" s="208"/>
      <c r="B41" s="218"/>
      <c r="C41" s="219"/>
      <c r="D41" s="125" t="s">
        <v>95</v>
      </c>
      <c r="E41" s="19">
        <v>0.97406204597785706</v>
      </c>
      <c r="F41" s="19">
        <v>0.25368327048731859</v>
      </c>
      <c r="G41" s="120">
        <v>0.06</v>
      </c>
      <c r="H41" s="19">
        <v>5.6224755730604725</v>
      </c>
      <c r="I41" s="19">
        <v>0.10258407293759961</v>
      </c>
      <c r="J41" s="120">
        <v>0.03</v>
      </c>
      <c r="K41" s="18">
        <v>3.2347709082029601</v>
      </c>
    </row>
    <row r="42" spans="1:11" x14ac:dyDescent="0.25">
      <c r="A42" s="207">
        <v>2007</v>
      </c>
      <c r="B42" s="209" t="s">
        <v>46</v>
      </c>
      <c r="C42" s="194" t="s">
        <v>86</v>
      </c>
      <c r="D42" s="9" t="s">
        <v>87</v>
      </c>
      <c r="E42" s="4">
        <v>0.56348788030532482</v>
      </c>
      <c r="F42" s="4">
        <v>0.11632666084981626</v>
      </c>
      <c r="G42" s="123">
        <v>0.06</v>
      </c>
      <c r="H42" s="4">
        <v>1.8895212705889985</v>
      </c>
      <c r="I42" s="4">
        <v>4.409008148265902E-2</v>
      </c>
      <c r="J42" s="123">
        <v>0.03</v>
      </c>
      <c r="K42" s="5">
        <v>9.0909090909090917</v>
      </c>
    </row>
    <row r="43" spans="1:11" x14ac:dyDescent="0.25">
      <c r="A43" s="208"/>
      <c r="B43" s="210"/>
      <c r="C43" s="194"/>
      <c r="D43" s="9" t="s">
        <v>88</v>
      </c>
      <c r="E43" s="4">
        <v>0.7934716621822091</v>
      </c>
      <c r="F43" s="4">
        <v>0.22808462392991768</v>
      </c>
      <c r="G43" s="123">
        <v>0.06</v>
      </c>
      <c r="H43" s="4">
        <v>3.4642872504376427</v>
      </c>
      <c r="I43" s="4">
        <v>6.9149530424404679E-2</v>
      </c>
      <c r="J43" s="123">
        <v>0.03</v>
      </c>
      <c r="K43" s="5">
        <v>5.5555555555555554</v>
      </c>
    </row>
    <row r="44" spans="1:11" x14ac:dyDescent="0.25">
      <c r="A44" s="208"/>
      <c r="B44" s="210"/>
      <c r="C44" s="194"/>
      <c r="D44" s="9" t="s">
        <v>89</v>
      </c>
      <c r="E44" s="4">
        <v>0.78917771324693531</v>
      </c>
      <c r="F44" s="4">
        <v>0.12706877544154405</v>
      </c>
      <c r="G44" s="123">
        <v>0.06</v>
      </c>
      <c r="H44" s="4">
        <v>3.1061344708140597</v>
      </c>
      <c r="I44" s="4">
        <v>6.7154064610199002E-2</v>
      </c>
      <c r="J44" s="123">
        <v>0.03</v>
      </c>
      <c r="K44" s="5">
        <v>5.5555555555555554</v>
      </c>
    </row>
    <row r="45" spans="1:11" x14ac:dyDescent="0.25">
      <c r="A45" s="208"/>
      <c r="B45" s="210"/>
      <c r="C45" s="194"/>
      <c r="D45" s="9" t="s">
        <v>90</v>
      </c>
      <c r="E45" s="4">
        <v>1.0040527533514714</v>
      </c>
      <c r="F45" s="4">
        <v>0.2471129625136205</v>
      </c>
      <c r="G45" s="123">
        <v>0.06</v>
      </c>
      <c r="H45" s="4">
        <v>5.2920563138036369</v>
      </c>
      <c r="I45" s="4">
        <v>0.10322091781374765</v>
      </c>
      <c r="J45" s="123">
        <v>0.03</v>
      </c>
      <c r="K45" s="5">
        <v>3.4482758620689653</v>
      </c>
    </row>
    <row r="46" spans="1:11" x14ac:dyDescent="0.25">
      <c r="A46" s="208"/>
      <c r="B46" s="210"/>
      <c r="C46" s="194"/>
      <c r="D46" s="9" t="s">
        <v>91</v>
      </c>
      <c r="E46" s="4">
        <v>0.80847321037512809</v>
      </c>
      <c r="F46" s="4">
        <v>0.21769263217891638</v>
      </c>
      <c r="G46" s="123">
        <v>0.06</v>
      </c>
      <c r="H46" s="4">
        <v>5.2086481903414796</v>
      </c>
      <c r="I46" s="4">
        <v>9.3560548511757602E-2</v>
      </c>
      <c r="J46" s="123">
        <v>0.03</v>
      </c>
      <c r="K46" s="5">
        <v>3.4482758620689653</v>
      </c>
    </row>
    <row r="47" spans="1:11" x14ac:dyDescent="0.25">
      <c r="A47" s="208"/>
      <c r="B47" s="210"/>
      <c r="C47" s="237" t="s">
        <v>92</v>
      </c>
      <c r="D47" s="126" t="s">
        <v>93</v>
      </c>
      <c r="E47" s="4">
        <v>1.8014387447462612</v>
      </c>
      <c r="F47" s="4">
        <v>0.35070693419274351</v>
      </c>
      <c r="G47" s="123">
        <v>0.06</v>
      </c>
      <c r="H47" s="4">
        <v>8.2050034901162867</v>
      </c>
      <c r="I47" s="4">
        <v>0.16278774894925219</v>
      </c>
      <c r="J47" s="123">
        <v>0.03</v>
      </c>
      <c r="K47" s="5">
        <v>2.1</v>
      </c>
    </row>
    <row r="48" spans="1:11" x14ac:dyDescent="0.25">
      <c r="A48" s="208"/>
      <c r="B48" s="210"/>
      <c r="C48" s="238"/>
      <c r="D48" s="126" t="s">
        <v>94</v>
      </c>
      <c r="E48" s="65">
        <v>1.5457164856164831</v>
      </c>
      <c r="F48" s="65">
        <v>0.20112479939144873</v>
      </c>
      <c r="G48" s="122">
        <v>0.06</v>
      </c>
      <c r="H48" s="65">
        <v>4.7609554996892314</v>
      </c>
      <c r="I48" s="65">
        <v>0.10920109093945102</v>
      </c>
      <c r="J48" s="122">
        <v>0.03</v>
      </c>
      <c r="K48" s="101">
        <v>3.4</v>
      </c>
    </row>
    <row r="49" spans="1:11" x14ac:dyDescent="0.25">
      <c r="A49" s="208"/>
      <c r="B49" s="210"/>
      <c r="C49" s="238"/>
      <c r="D49" s="8" t="s">
        <v>95</v>
      </c>
      <c r="E49" s="4">
        <v>0.97406204597785706</v>
      </c>
      <c r="F49" s="4">
        <v>0.25368327048731859</v>
      </c>
      <c r="G49" s="123">
        <v>0.06</v>
      </c>
      <c r="H49" s="4">
        <v>5.6224755730604725</v>
      </c>
      <c r="I49" s="4">
        <v>0.10258407293759961</v>
      </c>
      <c r="J49" s="123">
        <v>0.03</v>
      </c>
      <c r="K49" s="5">
        <v>3.2347709082029601</v>
      </c>
    </row>
    <row r="50" spans="1:11" x14ac:dyDescent="0.25">
      <c r="A50" s="207">
        <v>2008</v>
      </c>
      <c r="B50" s="217" t="s">
        <v>42</v>
      </c>
      <c r="C50" s="217" t="s">
        <v>86</v>
      </c>
      <c r="D50" s="135" t="s">
        <v>87</v>
      </c>
      <c r="E50" s="19">
        <v>0.36132655678323305</v>
      </c>
      <c r="F50" s="19">
        <v>7.1208065332670337E-2</v>
      </c>
      <c r="G50" s="19">
        <v>0.06</v>
      </c>
      <c r="H50" s="19">
        <v>1.7171822548848874</v>
      </c>
      <c r="I50" s="19">
        <v>4.0154381831096896E-2</v>
      </c>
      <c r="J50" s="19">
        <v>0.03</v>
      </c>
      <c r="K50" s="18">
        <v>9.0909090909090917</v>
      </c>
    </row>
    <row r="51" spans="1:11" x14ac:dyDescent="0.25">
      <c r="A51" s="208"/>
      <c r="B51" s="218"/>
      <c r="C51" s="218"/>
      <c r="D51" s="135" t="s">
        <v>88</v>
      </c>
      <c r="E51" s="19">
        <v>0.68516135178806925</v>
      </c>
      <c r="F51" s="19">
        <v>0.12439377954073609</v>
      </c>
      <c r="G51" s="120">
        <v>0.06</v>
      </c>
      <c r="H51" s="19">
        <v>3.0723893950694214</v>
      </c>
      <c r="I51" s="19">
        <v>6.2281709102882186E-2</v>
      </c>
      <c r="J51" s="120">
        <v>0.03</v>
      </c>
      <c r="K51" s="18">
        <v>5.5555555555555554</v>
      </c>
    </row>
    <row r="52" spans="1:11" x14ac:dyDescent="0.25">
      <c r="A52" s="208"/>
      <c r="B52" s="218"/>
      <c r="C52" s="218"/>
      <c r="D52" s="135" t="s">
        <v>89</v>
      </c>
      <c r="E52" s="19">
        <v>0.4941592914651709</v>
      </c>
      <c r="F52" s="19">
        <v>7.5116870229745461E-2</v>
      </c>
      <c r="G52" s="120">
        <v>0.06</v>
      </c>
      <c r="H52" s="19">
        <v>2.9206098837902368</v>
      </c>
      <c r="I52" s="19">
        <v>5.400638557671552E-2</v>
      </c>
      <c r="J52" s="120">
        <v>0.03</v>
      </c>
      <c r="K52" s="18">
        <v>5.5555555555555554</v>
      </c>
    </row>
    <row r="53" spans="1:11" x14ac:dyDescent="0.25">
      <c r="A53" s="208"/>
      <c r="B53" s="218"/>
      <c r="C53" s="218"/>
      <c r="D53" s="135" t="s">
        <v>90</v>
      </c>
      <c r="E53" s="19">
        <v>1.0298656092707061</v>
      </c>
      <c r="F53" s="19">
        <v>0.10357009954545118</v>
      </c>
      <c r="G53" s="120">
        <v>0.06</v>
      </c>
      <c r="H53" s="19">
        <v>4.9204783712079809</v>
      </c>
      <c r="I53" s="19">
        <v>8.8662717000185076E-2</v>
      </c>
      <c r="J53" s="120">
        <v>0.03</v>
      </c>
      <c r="K53" s="18">
        <v>3.4482758620689653</v>
      </c>
    </row>
    <row r="54" spans="1:11" x14ac:dyDescent="0.25">
      <c r="A54" s="208"/>
      <c r="B54" s="218"/>
      <c r="C54" s="219"/>
      <c r="D54" s="125" t="s">
        <v>91</v>
      </c>
      <c r="E54" s="19">
        <v>0.71298620528929058</v>
      </c>
      <c r="F54" s="19">
        <v>0.14900799836085404</v>
      </c>
      <c r="G54" s="120">
        <v>0.06</v>
      </c>
      <c r="H54" s="19">
        <v>5.3971802703458387</v>
      </c>
      <c r="I54" s="19">
        <v>8.5397580090496777E-2</v>
      </c>
      <c r="J54" s="120">
        <v>0.03</v>
      </c>
      <c r="K54" s="18">
        <v>3.4482758620689653</v>
      </c>
    </row>
    <row r="55" spans="1:11" x14ac:dyDescent="0.25">
      <c r="A55" s="208"/>
      <c r="B55" s="218"/>
      <c r="C55" s="217" t="s">
        <v>92</v>
      </c>
      <c r="D55" s="125" t="s">
        <v>93</v>
      </c>
      <c r="E55" s="19">
        <v>2.1636583306924848</v>
      </c>
      <c r="F55" s="19">
        <v>0.32959698834019957</v>
      </c>
      <c r="G55" s="120">
        <v>0.06</v>
      </c>
      <c r="H55" s="19">
        <v>8.6068230868420184</v>
      </c>
      <c r="I55" s="19">
        <v>0.15753283758236714</v>
      </c>
      <c r="J55" s="120">
        <v>0.03</v>
      </c>
      <c r="K55" s="18">
        <v>2.1</v>
      </c>
    </row>
    <row r="56" spans="1:11" x14ac:dyDescent="0.25">
      <c r="A56" s="208"/>
      <c r="B56" s="218"/>
      <c r="C56" s="218"/>
      <c r="D56" s="125" t="s">
        <v>94</v>
      </c>
      <c r="E56" s="19">
        <v>0.8356613832537505</v>
      </c>
      <c r="F56" s="19">
        <v>7.707881511533482E-2</v>
      </c>
      <c r="G56" s="120">
        <v>0.06</v>
      </c>
      <c r="H56" s="19">
        <v>4.5084372785539344</v>
      </c>
      <c r="I56" s="19">
        <v>8.5344876987220028E-2</v>
      </c>
      <c r="J56" s="120">
        <v>0.03</v>
      </c>
      <c r="K56" s="18">
        <v>3.4</v>
      </c>
    </row>
    <row r="57" spans="1:11" x14ac:dyDescent="0.25">
      <c r="A57" s="228"/>
      <c r="B57" s="219"/>
      <c r="C57" s="219"/>
      <c r="D57" s="125" t="s">
        <v>95</v>
      </c>
      <c r="E57" s="19">
        <v>0.71754812566640824</v>
      </c>
      <c r="F57" s="19">
        <v>0.11734545772827233</v>
      </c>
      <c r="G57" s="120">
        <v>0.06</v>
      </c>
      <c r="H57" s="19">
        <v>5.6741022531743273</v>
      </c>
      <c r="I57" s="19">
        <v>9.1647062329845E-2</v>
      </c>
      <c r="J57" s="120">
        <v>0.03</v>
      </c>
      <c r="K57" s="18">
        <v>3.2347709082029601</v>
      </c>
    </row>
    <row r="58" spans="1:11" x14ac:dyDescent="0.25">
      <c r="A58" s="207">
        <v>2009</v>
      </c>
      <c r="B58" s="209" t="s">
        <v>42</v>
      </c>
      <c r="C58" s="220" t="s">
        <v>86</v>
      </c>
      <c r="D58" s="9" t="s">
        <v>87</v>
      </c>
      <c r="E58" s="4">
        <v>0.3813713531805577</v>
      </c>
      <c r="F58" s="4">
        <v>6.8598095190157901E-2</v>
      </c>
      <c r="G58" s="123">
        <v>0.06</v>
      </c>
      <c r="H58" s="4">
        <v>1.6850360546929071</v>
      </c>
      <c r="I58" s="4">
        <v>2.9032516972119324E-2</v>
      </c>
      <c r="J58" s="123">
        <v>0.03</v>
      </c>
      <c r="K58" s="5">
        <v>9.0909090909090917</v>
      </c>
    </row>
    <row r="59" spans="1:11" x14ac:dyDescent="0.25">
      <c r="A59" s="208"/>
      <c r="B59" s="210"/>
      <c r="C59" s="221"/>
      <c r="D59" s="9" t="s">
        <v>88</v>
      </c>
      <c r="E59" s="4">
        <v>0.64654626680827876</v>
      </c>
      <c r="F59" s="4">
        <v>0.11560399850359772</v>
      </c>
      <c r="G59" s="123">
        <v>0.06</v>
      </c>
      <c r="H59" s="4">
        <v>3.0602742172883248</v>
      </c>
      <c r="I59" s="4">
        <v>5.3767954529749827E-2</v>
      </c>
      <c r="J59" s="123">
        <v>0.03</v>
      </c>
      <c r="K59" s="5">
        <v>5.5555555555555554</v>
      </c>
    </row>
    <row r="60" spans="1:11" x14ac:dyDescent="0.25">
      <c r="A60" s="208"/>
      <c r="B60" s="210"/>
      <c r="C60" s="221"/>
      <c r="D60" s="9" t="s">
        <v>89</v>
      </c>
      <c r="E60" s="4">
        <v>0.49856873505141075</v>
      </c>
      <c r="F60" s="4">
        <v>7.7194194247961423E-2</v>
      </c>
      <c r="G60" s="123">
        <v>0.06</v>
      </c>
      <c r="H60" s="4">
        <v>2.9801792426831462</v>
      </c>
      <c r="I60" s="4">
        <v>5.8047983197457659E-2</v>
      </c>
      <c r="J60" s="123">
        <v>0.03</v>
      </c>
      <c r="K60" s="5">
        <v>5.5555555555555554</v>
      </c>
    </row>
    <row r="61" spans="1:11" x14ac:dyDescent="0.25">
      <c r="A61" s="208"/>
      <c r="B61" s="210"/>
      <c r="C61" s="221"/>
      <c r="D61" s="9" t="s">
        <v>90</v>
      </c>
      <c r="E61" s="4">
        <v>0.93593072889463824</v>
      </c>
      <c r="F61" s="4">
        <v>8.4989070010551906E-2</v>
      </c>
      <c r="G61" s="123">
        <v>0.06</v>
      </c>
      <c r="H61" s="4">
        <v>5.0175471965941467</v>
      </c>
      <c r="I61" s="4">
        <v>8.4642155103255831E-2</v>
      </c>
      <c r="J61" s="123">
        <v>0.03</v>
      </c>
      <c r="K61" s="5">
        <v>3.4482758620689653</v>
      </c>
    </row>
    <row r="62" spans="1:11" x14ac:dyDescent="0.25">
      <c r="A62" s="208"/>
      <c r="B62" s="210"/>
      <c r="C62" s="222"/>
      <c r="D62" s="9" t="s">
        <v>91</v>
      </c>
      <c r="E62" s="4">
        <v>0.90559320953562816</v>
      </c>
      <c r="F62" s="4">
        <v>0.11666120047407366</v>
      </c>
      <c r="G62" s="123">
        <v>0.06</v>
      </c>
      <c r="H62" s="4">
        <v>5.3488061934515496</v>
      </c>
      <c r="I62" s="4">
        <v>8.039902401272836E-2</v>
      </c>
      <c r="J62" s="123">
        <v>0.03</v>
      </c>
      <c r="K62" s="5">
        <v>3.4482758620689653</v>
      </c>
    </row>
    <row r="63" spans="1:11" x14ac:dyDescent="0.25">
      <c r="A63" s="208"/>
      <c r="B63" s="210"/>
      <c r="C63" s="209" t="s">
        <v>92</v>
      </c>
      <c r="D63" s="126" t="s">
        <v>93</v>
      </c>
      <c r="E63" s="4">
        <v>1.8421832869141919</v>
      </c>
      <c r="F63" s="4">
        <v>0.29121422840168565</v>
      </c>
      <c r="G63" s="123">
        <v>0.06</v>
      </c>
      <c r="H63" s="4">
        <v>8.2624502294942843</v>
      </c>
      <c r="I63" s="4">
        <v>0.14560388579427946</v>
      </c>
      <c r="J63" s="123">
        <v>0.03</v>
      </c>
      <c r="K63" s="5">
        <v>2.1</v>
      </c>
    </row>
    <row r="64" spans="1:11" x14ac:dyDescent="0.25">
      <c r="A64" s="208"/>
      <c r="B64" s="210"/>
      <c r="C64" s="210"/>
      <c r="D64" s="133" t="s">
        <v>94</v>
      </c>
      <c r="E64" s="65">
        <v>0.78255835771647597</v>
      </c>
      <c r="F64" s="65">
        <v>8.2095166770863467E-2</v>
      </c>
      <c r="G64" s="122">
        <v>0.06</v>
      </c>
      <c r="H64" s="65">
        <v>4.7425909523314003</v>
      </c>
      <c r="I64" s="65">
        <v>8.2006428792073718E-2</v>
      </c>
      <c r="J64" s="122">
        <v>0.03</v>
      </c>
      <c r="K64" s="101">
        <v>3.4</v>
      </c>
    </row>
    <row r="65" spans="1:11" x14ac:dyDescent="0.25">
      <c r="A65" s="228"/>
      <c r="B65" s="211"/>
      <c r="C65" s="211"/>
      <c r="D65" s="126" t="s">
        <v>95</v>
      </c>
      <c r="E65" s="4">
        <v>0.59546888110876428</v>
      </c>
      <c r="F65" s="4">
        <v>0.13367668759584503</v>
      </c>
      <c r="G65" s="123">
        <v>0.06</v>
      </c>
      <c r="H65" s="4">
        <v>5.6691067966783377</v>
      </c>
      <c r="I65" s="4">
        <v>8.44593617082839E-2</v>
      </c>
      <c r="J65" s="123">
        <v>0.03</v>
      </c>
      <c r="K65" s="5">
        <v>3.2347709082029601</v>
      </c>
    </row>
    <row r="66" spans="1:11" x14ac:dyDescent="0.25">
      <c r="A66" s="207">
        <v>2010</v>
      </c>
      <c r="B66" s="225" t="s">
        <v>42</v>
      </c>
      <c r="C66" s="225" t="s">
        <v>86</v>
      </c>
      <c r="D66" s="135" t="s">
        <v>87</v>
      </c>
      <c r="E66" s="66">
        <v>0.40072563110142162</v>
      </c>
      <c r="F66" s="66">
        <v>8.5876524852887048E-2</v>
      </c>
      <c r="G66" s="73">
        <v>0.06</v>
      </c>
      <c r="H66" s="66">
        <v>1.7301138986918159</v>
      </c>
      <c r="I66" s="66">
        <v>3.2428416410636624E-2</v>
      </c>
      <c r="J66" s="73">
        <v>0.03</v>
      </c>
      <c r="K66" s="75">
        <v>9.0909090909090917</v>
      </c>
    </row>
    <row r="67" spans="1:11" x14ac:dyDescent="0.25">
      <c r="A67" s="208"/>
      <c r="B67" s="226"/>
      <c r="C67" s="226"/>
      <c r="D67" s="135" t="s">
        <v>88</v>
      </c>
      <c r="E67" s="66">
        <v>0.48918045995102577</v>
      </c>
      <c r="F67" s="66">
        <v>8.7976318395950756E-2</v>
      </c>
      <c r="G67" s="73">
        <v>0.06</v>
      </c>
      <c r="H67" s="66">
        <v>2.9768910709678131</v>
      </c>
      <c r="I67" s="66">
        <v>4.8336773060461184E-2</v>
      </c>
      <c r="J67" s="73">
        <v>0.03</v>
      </c>
      <c r="K67" s="75">
        <v>5.5555555555555554</v>
      </c>
    </row>
    <row r="68" spans="1:11" x14ac:dyDescent="0.25">
      <c r="A68" s="208"/>
      <c r="B68" s="226"/>
      <c r="C68" s="226"/>
      <c r="D68" s="135" t="s">
        <v>89</v>
      </c>
      <c r="E68" s="66">
        <v>0.50295575086049271</v>
      </c>
      <c r="F68" s="66">
        <v>4.0691401755834883E-2</v>
      </c>
      <c r="G68" s="73">
        <v>0.06</v>
      </c>
      <c r="H68" s="66">
        <v>2.7918543201271762</v>
      </c>
      <c r="I68" s="66">
        <v>5.1725878752870304E-2</v>
      </c>
      <c r="J68" s="73">
        <v>0.03</v>
      </c>
      <c r="K68" s="75">
        <v>5.5555555555555554</v>
      </c>
    </row>
    <row r="69" spans="1:11" x14ac:dyDescent="0.25">
      <c r="A69" s="208"/>
      <c r="B69" s="226"/>
      <c r="C69" s="226"/>
      <c r="D69" s="135" t="s">
        <v>90</v>
      </c>
      <c r="E69" s="66">
        <v>0.88582459662282598</v>
      </c>
      <c r="F69" s="66">
        <v>0.12820888418214402</v>
      </c>
      <c r="G69" s="73">
        <v>0.06</v>
      </c>
      <c r="H69" s="66">
        <v>5.0362612737728876</v>
      </c>
      <c r="I69" s="66">
        <v>9.5928904872362428E-2</v>
      </c>
      <c r="J69" s="73">
        <v>0.03</v>
      </c>
      <c r="K69" s="75">
        <v>3.4482758620689653</v>
      </c>
    </row>
    <row r="70" spans="1:11" x14ac:dyDescent="0.25">
      <c r="A70" s="208"/>
      <c r="B70" s="226"/>
      <c r="C70" s="227"/>
      <c r="D70" s="135" t="s">
        <v>91</v>
      </c>
      <c r="E70" s="66">
        <v>0.64286924057853079</v>
      </c>
      <c r="F70" s="66">
        <v>0.16787389650829093</v>
      </c>
      <c r="G70" s="73">
        <v>0.06</v>
      </c>
      <c r="H70" s="66">
        <v>5.3118643742374863</v>
      </c>
      <c r="I70" s="66">
        <v>6.6322904655483253E-2</v>
      </c>
      <c r="J70" s="73">
        <v>0.03</v>
      </c>
      <c r="K70" s="75">
        <v>3.4482758620689653</v>
      </c>
    </row>
    <row r="71" spans="1:11" x14ac:dyDescent="0.25">
      <c r="A71" s="208"/>
      <c r="B71" s="226"/>
      <c r="C71" s="217" t="s">
        <v>92</v>
      </c>
      <c r="D71" s="125" t="s">
        <v>93</v>
      </c>
      <c r="E71" s="66">
        <v>1.8272018997073558</v>
      </c>
      <c r="F71" s="66">
        <v>0.30665737243759172</v>
      </c>
      <c r="G71" s="73">
        <v>0.06</v>
      </c>
      <c r="H71" s="66">
        <v>8.3801410343166065</v>
      </c>
      <c r="I71" s="66">
        <v>0.15082997052300404</v>
      </c>
      <c r="J71" s="73">
        <v>0.03</v>
      </c>
      <c r="K71" s="75">
        <v>2.1</v>
      </c>
    </row>
    <row r="72" spans="1:11" x14ac:dyDescent="0.25">
      <c r="A72" s="208"/>
      <c r="B72" s="226"/>
      <c r="C72" s="218"/>
      <c r="D72" s="125" t="s">
        <v>94</v>
      </c>
      <c r="E72" s="66">
        <v>1.1879634034148119</v>
      </c>
      <c r="F72" s="66">
        <v>0.1432116666706911</v>
      </c>
      <c r="G72" s="73">
        <v>0.06</v>
      </c>
      <c r="H72" s="66">
        <v>4.7375387854743716</v>
      </c>
      <c r="I72" s="66">
        <v>8.1925063445188434E-2</v>
      </c>
      <c r="J72" s="73">
        <v>0.03</v>
      </c>
      <c r="K72" s="75">
        <v>3.4</v>
      </c>
    </row>
    <row r="73" spans="1:11" x14ac:dyDescent="0.25">
      <c r="A73" s="228"/>
      <c r="B73" s="227"/>
      <c r="C73" s="219"/>
      <c r="D73" s="125" t="s">
        <v>95</v>
      </c>
      <c r="E73" s="66">
        <v>0.66787851323094372</v>
      </c>
      <c r="F73" s="66">
        <v>0.18014688053089231</v>
      </c>
      <c r="G73" s="73">
        <v>0.06</v>
      </c>
      <c r="H73" s="66">
        <v>5.447906966698195</v>
      </c>
      <c r="I73" s="66">
        <v>9.2792331664242569E-2</v>
      </c>
      <c r="J73" s="73">
        <v>0.03</v>
      </c>
      <c r="K73" s="75">
        <v>3.2347709082029601</v>
      </c>
    </row>
    <row r="74" spans="1:11" x14ac:dyDescent="0.25">
      <c r="A74" s="207">
        <v>2011</v>
      </c>
      <c r="B74" s="209" t="s">
        <v>42</v>
      </c>
      <c r="C74" s="220" t="s">
        <v>86</v>
      </c>
      <c r="D74" s="9" t="s">
        <v>87</v>
      </c>
      <c r="E74" s="4">
        <v>0.36860629402042799</v>
      </c>
      <c r="F74" s="4">
        <v>6.1404140360041153E-2</v>
      </c>
      <c r="G74" s="123">
        <v>0.06</v>
      </c>
      <c r="H74" s="4">
        <v>1.6862035306032239</v>
      </c>
      <c r="I74" s="4">
        <v>3.6010760923016562E-2</v>
      </c>
      <c r="J74" s="123">
        <v>0.03</v>
      </c>
      <c r="K74" s="5">
        <v>9.0909090909090917</v>
      </c>
    </row>
    <row r="75" spans="1:11" x14ac:dyDescent="0.25">
      <c r="A75" s="208"/>
      <c r="B75" s="210"/>
      <c r="C75" s="221"/>
      <c r="D75" s="9" t="s">
        <v>88</v>
      </c>
      <c r="E75" s="4">
        <v>0.49922189806502126</v>
      </c>
      <c r="F75" s="4">
        <v>8.6193948927761097E-2</v>
      </c>
      <c r="G75" s="123">
        <v>0.06</v>
      </c>
      <c r="H75" s="4">
        <v>2.9722096723217577</v>
      </c>
      <c r="I75" s="4">
        <v>4.8119692494789687E-2</v>
      </c>
      <c r="J75" s="123">
        <v>0.03</v>
      </c>
      <c r="K75" s="5">
        <v>5.5555555555555554</v>
      </c>
    </row>
    <row r="76" spans="1:11" x14ac:dyDescent="0.25">
      <c r="A76" s="208"/>
      <c r="B76" s="210"/>
      <c r="C76" s="221"/>
      <c r="D76" s="9" t="s">
        <v>89</v>
      </c>
      <c r="E76" s="4">
        <v>0.51487404949107707</v>
      </c>
      <c r="F76" s="4">
        <v>0.11373896328540282</v>
      </c>
      <c r="G76" s="123">
        <v>0.06</v>
      </c>
      <c r="H76" s="4">
        <v>3.0662517324919674</v>
      </c>
      <c r="I76" s="4">
        <v>5.6510346255865686E-2</v>
      </c>
      <c r="J76" s="123">
        <v>0.03</v>
      </c>
      <c r="K76" s="5">
        <v>5.5555555555555554</v>
      </c>
    </row>
    <row r="77" spans="1:11" x14ac:dyDescent="0.25">
      <c r="A77" s="208"/>
      <c r="B77" s="210"/>
      <c r="C77" s="221"/>
      <c r="D77" s="9" t="s">
        <v>90</v>
      </c>
      <c r="E77" s="4">
        <v>1.0067659320801523</v>
      </c>
      <c r="F77" s="4">
        <v>9.9285912044652341E-2</v>
      </c>
      <c r="G77" s="123">
        <v>0.06</v>
      </c>
      <c r="H77" s="4">
        <v>4.781610329896675</v>
      </c>
      <c r="I77" s="4">
        <v>8.5153394233465435E-2</v>
      </c>
      <c r="J77" s="123">
        <v>0.03</v>
      </c>
      <c r="K77" s="5">
        <v>3.4482758620689653</v>
      </c>
    </row>
    <row r="78" spans="1:11" x14ac:dyDescent="0.25">
      <c r="A78" s="208"/>
      <c r="B78" s="210"/>
      <c r="C78" s="222"/>
      <c r="D78" s="9" t="s">
        <v>91</v>
      </c>
      <c r="E78" s="4">
        <v>0.78881959619513931</v>
      </c>
      <c r="F78" s="4">
        <v>0.15728411588166516</v>
      </c>
      <c r="G78" s="123">
        <v>0.06</v>
      </c>
      <c r="H78" s="4">
        <v>5.1879746175925945</v>
      </c>
      <c r="I78" s="4">
        <v>7.1427254086049885E-2</v>
      </c>
      <c r="J78" s="123">
        <v>0.03</v>
      </c>
      <c r="K78" s="5">
        <v>3.4482758620689653</v>
      </c>
    </row>
    <row r="79" spans="1:11" x14ac:dyDescent="0.25">
      <c r="A79" s="208"/>
      <c r="B79" s="210"/>
      <c r="C79" s="209" t="s">
        <v>92</v>
      </c>
      <c r="D79" s="126" t="s">
        <v>93</v>
      </c>
      <c r="E79" s="4">
        <v>1.6724303723157323</v>
      </c>
      <c r="F79" s="4">
        <v>0.21196638434062715</v>
      </c>
      <c r="G79" s="123">
        <v>0.06</v>
      </c>
      <c r="H79" s="4">
        <v>8.4714133099791766</v>
      </c>
      <c r="I79" s="4">
        <v>0.15022661394318199</v>
      </c>
      <c r="J79" s="123">
        <v>0.03</v>
      </c>
      <c r="K79" s="5">
        <v>2.1</v>
      </c>
    </row>
    <row r="80" spans="1:11" x14ac:dyDescent="0.25">
      <c r="A80" s="208"/>
      <c r="B80" s="210"/>
      <c r="C80" s="210"/>
      <c r="D80" s="126" t="s">
        <v>94</v>
      </c>
      <c r="E80" s="4">
        <v>1.1876776290341668</v>
      </c>
      <c r="F80" s="4">
        <v>0.13687886071563768</v>
      </c>
      <c r="G80" s="123">
        <v>0.06</v>
      </c>
      <c r="H80" s="4">
        <v>4.8710706736086973</v>
      </c>
      <c r="I80" s="4">
        <v>9.4979068227442676E-2</v>
      </c>
      <c r="J80" s="123">
        <v>0.03</v>
      </c>
      <c r="K80" s="5">
        <v>3.4</v>
      </c>
    </row>
    <row r="81" spans="1:11" x14ac:dyDescent="0.25">
      <c r="A81" s="228"/>
      <c r="B81" s="211"/>
      <c r="C81" s="211"/>
      <c r="D81" s="126" t="s">
        <v>95</v>
      </c>
      <c r="E81" s="4">
        <v>0.70416631404915275</v>
      </c>
      <c r="F81" s="4">
        <v>0.15950596859770125</v>
      </c>
      <c r="G81" s="123">
        <v>0.06</v>
      </c>
      <c r="H81" s="4">
        <v>5.4737506216372571</v>
      </c>
      <c r="I81" s="4">
        <v>8.4830965729770405E-2</v>
      </c>
      <c r="J81" s="123">
        <v>0.03</v>
      </c>
      <c r="K81" s="5">
        <v>3.2347709082029601</v>
      </c>
    </row>
    <row r="82" spans="1:11" x14ac:dyDescent="0.25">
      <c r="A82" s="67"/>
      <c r="B82" s="68" t="s">
        <v>105</v>
      </c>
      <c r="C82" s="69"/>
      <c r="D82" s="69"/>
      <c r="E82" s="70"/>
      <c r="F82" s="70"/>
      <c r="G82" s="70"/>
      <c r="H82" s="70"/>
      <c r="I82" s="70"/>
      <c r="J82" s="70"/>
      <c r="K82" s="102"/>
    </row>
    <row r="83" spans="1:11" x14ac:dyDescent="0.25">
      <c r="A83" s="212">
        <v>2012</v>
      </c>
      <c r="B83" s="214" t="s">
        <v>97</v>
      </c>
      <c r="C83" s="225" t="s">
        <v>86</v>
      </c>
      <c r="D83" s="135" t="s">
        <v>87</v>
      </c>
      <c r="E83" s="71">
        <v>5.1864833881575265E-3</v>
      </c>
      <c r="F83" s="71">
        <v>4.5234720882525049E-3</v>
      </c>
      <c r="G83" s="103">
        <v>0.06</v>
      </c>
      <c r="H83" s="71">
        <v>0.51331198163862446</v>
      </c>
      <c r="I83" s="71">
        <v>3.1654794791170422E-3</v>
      </c>
      <c r="J83" s="103">
        <v>0.03</v>
      </c>
      <c r="K83" s="104">
        <v>9.09</v>
      </c>
    </row>
    <row r="84" spans="1:11" x14ac:dyDescent="0.25">
      <c r="A84" s="213"/>
      <c r="B84" s="215"/>
      <c r="C84" s="226"/>
      <c r="D84" s="135" t="s">
        <v>88</v>
      </c>
      <c r="E84" s="71">
        <v>0.12837083330580079</v>
      </c>
      <c r="F84" s="71">
        <v>1.0337073319268494E-2</v>
      </c>
      <c r="G84" s="103">
        <v>0.06</v>
      </c>
      <c r="H84" s="71">
        <v>1.0903691092353058</v>
      </c>
      <c r="I84" s="71">
        <v>7.429520618912059E-3</v>
      </c>
      <c r="J84" s="103">
        <v>0.03</v>
      </c>
      <c r="K84" s="104">
        <v>5.56</v>
      </c>
    </row>
    <row r="85" spans="1:11" x14ac:dyDescent="0.25">
      <c r="A85" s="213"/>
      <c r="B85" s="215"/>
      <c r="C85" s="226"/>
      <c r="D85" s="135" t="s">
        <v>89</v>
      </c>
      <c r="E85" s="71">
        <v>0.14077644894617258</v>
      </c>
      <c r="F85" s="71">
        <v>7.2014228587785967E-3</v>
      </c>
      <c r="G85" s="103">
        <v>0.06</v>
      </c>
      <c r="H85" s="71">
        <v>1.0516191856998496</v>
      </c>
      <c r="I85" s="71">
        <v>7.4667641097550114E-3</v>
      </c>
      <c r="J85" s="103">
        <v>0.03</v>
      </c>
      <c r="K85" s="104">
        <v>5.81</v>
      </c>
    </row>
    <row r="86" spans="1:11" x14ac:dyDescent="0.25">
      <c r="A86" s="213"/>
      <c r="B86" s="215"/>
      <c r="C86" s="226"/>
      <c r="D86" s="135" t="s">
        <v>90</v>
      </c>
      <c r="E86" s="71">
        <v>0.13556910909086647</v>
      </c>
      <c r="F86" s="71">
        <v>1.6146651424779744E-2</v>
      </c>
      <c r="G86" s="103">
        <v>0.06</v>
      </c>
      <c r="H86" s="71">
        <v>1.6199602515311551</v>
      </c>
      <c r="I86" s="71">
        <v>1.4970753966498459E-2</v>
      </c>
      <c r="J86" s="103">
        <v>0.03</v>
      </c>
      <c r="K86" s="104">
        <v>3.61</v>
      </c>
    </row>
    <row r="87" spans="1:11" x14ac:dyDescent="0.25">
      <c r="A87" s="213"/>
      <c r="B87" s="215"/>
      <c r="C87" s="227"/>
      <c r="D87" s="135" t="s">
        <v>91</v>
      </c>
      <c r="E87" s="71">
        <v>0.25617854876019347</v>
      </c>
      <c r="F87" s="71">
        <v>2.9793416269034933E-2</v>
      </c>
      <c r="G87" s="103">
        <v>0.06</v>
      </c>
      <c r="H87" s="71">
        <v>1.5901287243480255</v>
      </c>
      <c r="I87" s="71">
        <v>1.4981873006085993E-2</v>
      </c>
      <c r="J87" s="103">
        <v>0.03</v>
      </c>
      <c r="K87" s="104">
        <v>3.61</v>
      </c>
    </row>
    <row r="88" spans="1:11" x14ac:dyDescent="0.25">
      <c r="A88" s="213"/>
      <c r="B88" s="215"/>
      <c r="C88" s="217" t="s">
        <v>92</v>
      </c>
      <c r="D88" s="125" t="s">
        <v>93</v>
      </c>
      <c r="E88" s="71">
        <v>0.62557394372621167</v>
      </c>
      <c r="F88" s="71">
        <v>1.841495792048815E-2</v>
      </c>
      <c r="G88" s="103">
        <v>0.06</v>
      </c>
      <c r="H88" s="71">
        <v>2.8097678843380605</v>
      </c>
      <c r="I88" s="71">
        <v>2.0060409166205124E-2</v>
      </c>
      <c r="J88" s="103">
        <v>0.03</v>
      </c>
      <c r="K88" s="104">
        <v>2.1</v>
      </c>
    </row>
    <row r="89" spans="1:11" x14ac:dyDescent="0.25">
      <c r="A89" s="213"/>
      <c r="B89" s="215"/>
      <c r="C89" s="218"/>
      <c r="D89" s="125" t="s">
        <v>94</v>
      </c>
      <c r="E89" s="71">
        <v>0.15321757698167085</v>
      </c>
      <c r="F89" s="71">
        <v>3.9250308911887959E-2</v>
      </c>
      <c r="G89" s="103">
        <v>0.06</v>
      </c>
      <c r="H89" s="71">
        <v>1.4480047650748553</v>
      </c>
      <c r="I89" s="71">
        <v>1.4818780394654339E-2</v>
      </c>
      <c r="J89" s="103">
        <v>0.03</v>
      </c>
      <c r="K89" s="104">
        <v>3.4</v>
      </c>
    </row>
    <row r="90" spans="1:11" x14ac:dyDescent="0.25">
      <c r="A90" s="223"/>
      <c r="B90" s="224"/>
      <c r="C90" s="219"/>
      <c r="D90" s="125" t="s">
        <v>95</v>
      </c>
      <c r="E90" s="71">
        <v>0.34417775627709729</v>
      </c>
      <c r="F90" s="71">
        <v>3.2664198898043804E-2</v>
      </c>
      <c r="G90" s="103">
        <v>0.06</v>
      </c>
      <c r="H90" s="71">
        <v>1.6945480371856467</v>
      </c>
      <c r="I90" s="71">
        <v>1.5881546838608328E-2</v>
      </c>
      <c r="J90" s="103">
        <v>0.03</v>
      </c>
      <c r="K90" s="104">
        <v>3.38</v>
      </c>
    </row>
    <row r="91" spans="1:11" x14ac:dyDescent="0.25">
      <c r="A91" s="207">
        <v>2013</v>
      </c>
      <c r="B91" s="209" t="s">
        <v>97</v>
      </c>
      <c r="C91" s="194" t="s">
        <v>86</v>
      </c>
      <c r="D91" s="9" t="s">
        <v>87</v>
      </c>
      <c r="E91" s="72">
        <v>1.0964364664327231E-2</v>
      </c>
      <c r="F91" s="72">
        <v>5.0823425537820065E-3</v>
      </c>
      <c r="G91" s="105">
        <v>0.06</v>
      </c>
      <c r="H91" s="72">
        <v>0.48444929965867906</v>
      </c>
      <c r="I91" s="72">
        <v>3.4319297941227279E-3</v>
      </c>
      <c r="J91" s="105">
        <v>0.03</v>
      </c>
      <c r="K91" s="106">
        <v>9.09</v>
      </c>
    </row>
    <row r="92" spans="1:11" x14ac:dyDescent="0.25">
      <c r="A92" s="208"/>
      <c r="B92" s="210"/>
      <c r="C92" s="194"/>
      <c r="D92" s="9" t="s">
        <v>88</v>
      </c>
      <c r="E92" s="72">
        <v>0.11577838747662562</v>
      </c>
      <c r="F92" s="72">
        <v>7.3486148833722112E-3</v>
      </c>
      <c r="G92" s="105">
        <v>0.06</v>
      </c>
      <c r="H92" s="72">
        <v>0.95688990375367344</v>
      </c>
      <c r="I92" s="72">
        <v>7.570216690711837E-3</v>
      </c>
      <c r="J92" s="105">
        <v>0.03</v>
      </c>
      <c r="K92" s="106">
        <v>5.56</v>
      </c>
    </row>
    <row r="93" spans="1:11" x14ac:dyDescent="0.25">
      <c r="A93" s="208"/>
      <c r="B93" s="210"/>
      <c r="C93" s="194"/>
      <c r="D93" s="9" t="s">
        <v>89</v>
      </c>
      <c r="E93" s="72">
        <v>8.7212062687259367E-2</v>
      </c>
      <c r="F93" s="72">
        <v>9.510623895409331E-3</v>
      </c>
      <c r="G93" s="105">
        <v>0.06</v>
      </c>
      <c r="H93" s="72">
        <v>1.0859217572465514</v>
      </c>
      <c r="I93" s="72">
        <v>8.9375067201266159E-3</v>
      </c>
      <c r="J93" s="105">
        <v>0.03</v>
      </c>
      <c r="K93" s="106">
        <v>5.81</v>
      </c>
    </row>
    <row r="94" spans="1:11" x14ac:dyDescent="0.25">
      <c r="A94" s="208"/>
      <c r="B94" s="210"/>
      <c r="C94" s="194"/>
      <c r="D94" s="9" t="s">
        <v>90</v>
      </c>
      <c r="E94" s="72">
        <v>0.10620145325883028</v>
      </c>
      <c r="F94" s="72">
        <v>1.6976799213319155E-2</v>
      </c>
      <c r="G94" s="105">
        <v>0.06</v>
      </c>
      <c r="H94" s="72">
        <v>1.6024859031410876</v>
      </c>
      <c r="I94" s="72">
        <v>1.608418042783627E-2</v>
      </c>
      <c r="J94" s="105">
        <v>0.03</v>
      </c>
      <c r="K94" s="106">
        <v>3.61</v>
      </c>
    </row>
    <row r="95" spans="1:11" x14ac:dyDescent="0.25">
      <c r="A95" s="208"/>
      <c r="B95" s="210"/>
      <c r="C95" s="194"/>
      <c r="D95" s="9" t="s">
        <v>91</v>
      </c>
      <c r="E95" s="72">
        <v>0.28093545294177436</v>
      </c>
      <c r="F95" s="72">
        <v>2.853339043963516E-2</v>
      </c>
      <c r="G95" s="105">
        <v>0.06</v>
      </c>
      <c r="H95" s="72">
        <v>1.5416629831976782</v>
      </c>
      <c r="I95" s="72">
        <v>1.6157334457563836E-2</v>
      </c>
      <c r="J95" s="105">
        <v>0.03</v>
      </c>
      <c r="K95" s="106">
        <v>3.61</v>
      </c>
    </row>
    <row r="96" spans="1:11" x14ac:dyDescent="0.25">
      <c r="A96" s="208"/>
      <c r="B96" s="210"/>
      <c r="C96" s="209" t="s">
        <v>92</v>
      </c>
      <c r="D96" s="126" t="s">
        <v>93</v>
      </c>
      <c r="E96" s="72">
        <v>0.5275976585963742</v>
      </c>
      <c r="F96" s="72">
        <v>1.7830221244926604E-2</v>
      </c>
      <c r="G96" s="105">
        <v>0.06</v>
      </c>
      <c r="H96" s="72">
        <v>2.6832272767363596</v>
      </c>
      <c r="I96" s="72">
        <v>2.1307525733846106E-2</v>
      </c>
      <c r="J96" s="105">
        <v>0.03</v>
      </c>
      <c r="K96" s="106">
        <v>2.1</v>
      </c>
    </row>
    <row r="97" spans="1:11" x14ac:dyDescent="0.25">
      <c r="A97" s="208"/>
      <c r="B97" s="210"/>
      <c r="C97" s="210"/>
      <c r="D97" s="126" t="s">
        <v>94</v>
      </c>
      <c r="E97" s="72">
        <v>0.12821992418676723</v>
      </c>
      <c r="F97" s="72">
        <v>3.113451231524576E-2</v>
      </c>
      <c r="G97" s="105">
        <v>0.06</v>
      </c>
      <c r="H97" s="72">
        <v>1.2107371669252913</v>
      </c>
      <c r="I97" s="72">
        <v>1.13325587889118E-2</v>
      </c>
      <c r="J97" s="105">
        <v>0.03</v>
      </c>
      <c r="K97" s="106">
        <v>3.4</v>
      </c>
    </row>
    <row r="98" spans="1:11" x14ac:dyDescent="0.25">
      <c r="A98" s="208"/>
      <c r="B98" s="210"/>
      <c r="C98" s="211"/>
      <c r="D98" s="126" t="s">
        <v>95</v>
      </c>
      <c r="E98" s="72">
        <v>0.39983739423849229</v>
      </c>
      <c r="F98" s="72">
        <v>4.5735106636909759E-2</v>
      </c>
      <c r="G98" s="105">
        <v>0.06</v>
      </c>
      <c r="H98" s="72">
        <v>1.7015093031099606</v>
      </c>
      <c r="I98" s="72">
        <v>1.6718473128945713E-2</v>
      </c>
      <c r="J98" s="105">
        <v>0.03</v>
      </c>
      <c r="K98" s="106">
        <v>3.38</v>
      </c>
    </row>
    <row r="99" spans="1:11" x14ac:dyDescent="0.25">
      <c r="A99" s="212" t="s">
        <v>106</v>
      </c>
      <c r="B99" s="214" t="s">
        <v>97</v>
      </c>
      <c r="C99" s="216" t="s">
        <v>86</v>
      </c>
      <c r="D99" s="135" t="s">
        <v>87</v>
      </c>
      <c r="E99" s="71">
        <v>1.0964364664327231E-2</v>
      </c>
      <c r="F99" s="71">
        <v>5.0823425537820065E-3</v>
      </c>
      <c r="G99" s="103">
        <v>0.06</v>
      </c>
      <c r="H99" s="71">
        <v>0.48444929965867906</v>
      </c>
      <c r="I99" s="71">
        <v>3.4319297941227279E-3</v>
      </c>
      <c r="J99" s="103">
        <v>0.03</v>
      </c>
      <c r="K99" s="104">
        <v>9.09</v>
      </c>
    </row>
    <row r="100" spans="1:11" x14ac:dyDescent="0.25">
      <c r="A100" s="213"/>
      <c r="B100" s="215"/>
      <c r="C100" s="216"/>
      <c r="D100" s="135" t="s">
        <v>88</v>
      </c>
      <c r="E100" s="71">
        <v>0.11577838747662562</v>
      </c>
      <c r="F100" s="71">
        <v>7.3486148833722112E-3</v>
      </c>
      <c r="G100" s="103">
        <v>0.06</v>
      </c>
      <c r="H100" s="71">
        <v>0.95688990375367344</v>
      </c>
      <c r="I100" s="71">
        <v>7.570216690711837E-3</v>
      </c>
      <c r="J100" s="103">
        <v>0.03</v>
      </c>
      <c r="K100" s="104">
        <v>5.56</v>
      </c>
    </row>
    <row r="101" spans="1:11" x14ac:dyDescent="0.25">
      <c r="A101" s="213"/>
      <c r="B101" s="215"/>
      <c r="C101" s="216"/>
      <c r="D101" s="135" t="s">
        <v>89</v>
      </c>
      <c r="E101" s="71">
        <v>8.7212062687259367E-2</v>
      </c>
      <c r="F101" s="71">
        <v>9.510623895409331E-3</v>
      </c>
      <c r="G101" s="103">
        <v>0.06</v>
      </c>
      <c r="H101" s="71">
        <v>1.0859217572465514</v>
      </c>
      <c r="I101" s="71">
        <v>8.9375067201266159E-3</v>
      </c>
      <c r="J101" s="103">
        <v>0.03</v>
      </c>
      <c r="K101" s="104">
        <v>5.81</v>
      </c>
    </row>
    <row r="102" spans="1:11" x14ac:dyDescent="0.25">
      <c r="A102" s="213"/>
      <c r="B102" s="215"/>
      <c r="C102" s="216"/>
      <c r="D102" s="135" t="s">
        <v>90</v>
      </c>
      <c r="E102" s="71">
        <v>0.10620145325883028</v>
      </c>
      <c r="F102" s="71">
        <v>1.6976799213319155E-2</v>
      </c>
      <c r="G102" s="103">
        <v>0.06</v>
      </c>
      <c r="H102" s="71">
        <v>1.6024859031410876</v>
      </c>
      <c r="I102" s="71">
        <v>1.608418042783627E-2</v>
      </c>
      <c r="J102" s="103">
        <v>0.03</v>
      </c>
      <c r="K102" s="104">
        <v>3.61</v>
      </c>
    </row>
    <row r="103" spans="1:11" x14ac:dyDescent="0.25">
      <c r="A103" s="213"/>
      <c r="B103" s="215"/>
      <c r="C103" s="216"/>
      <c r="D103" s="135" t="s">
        <v>91</v>
      </c>
      <c r="E103" s="71">
        <v>0.28093545294177436</v>
      </c>
      <c r="F103" s="71">
        <v>2.853339043963516E-2</v>
      </c>
      <c r="G103" s="103">
        <v>0.06</v>
      </c>
      <c r="H103" s="71">
        <v>1.5416629831976782</v>
      </c>
      <c r="I103" s="71">
        <v>1.6157334457563836E-2</v>
      </c>
      <c r="J103" s="103">
        <v>0.03</v>
      </c>
      <c r="K103" s="104">
        <v>3.61</v>
      </c>
    </row>
    <row r="104" spans="1:11" x14ac:dyDescent="0.25">
      <c r="A104" s="213"/>
      <c r="B104" s="215"/>
      <c r="C104" s="217" t="s">
        <v>92</v>
      </c>
      <c r="D104" s="125" t="s">
        <v>93</v>
      </c>
      <c r="E104" s="71">
        <v>0.5275976585963742</v>
      </c>
      <c r="F104" s="71">
        <v>1.7830221244926604E-2</v>
      </c>
      <c r="G104" s="103">
        <v>0.06</v>
      </c>
      <c r="H104" s="71">
        <v>2.6832272767363596</v>
      </c>
      <c r="I104" s="71">
        <v>2.1307525733846106E-2</v>
      </c>
      <c r="J104" s="103">
        <v>0.03</v>
      </c>
      <c r="K104" s="104">
        <v>2.1</v>
      </c>
    </row>
    <row r="105" spans="1:11" x14ac:dyDescent="0.25">
      <c r="A105" s="213"/>
      <c r="B105" s="215"/>
      <c r="C105" s="218"/>
      <c r="D105" s="125" t="s">
        <v>94</v>
      </c>
      <c r="E105" s="71">
        <v>0.12821992418676723</v>
      </c>
      <c r="F105" s="71">
        <v>3.113451231524576E-2</v>
      </c>
      <c r="G105" s="103">
        <v>0.06</v>
      </c>
      <c r="H105" s="71">
        <v>1.2107371669252913</v>
      </c>
      <c r="I105" s="71">
        <v>1.13325587889118E-2</v>
      </c>
      <c r="J105" s="103">
        <v>0.03</v>
      </c>
      <c r="K105" s="104">
        <v>3.4</v>
      </c>
    </row>
    <row r="106" spans="1:11" x14ac:dyDescent="0.25">
      <c r="A106" s="213"/>
      <c r="B106" s="215"/>
      <c r="C106" s="219"/>
      <c r="D106" s="125" t="s">
        <v>95</v>
      </c>
      <c r="E106" s="71">
        <v>0.39983739423849229</v>
      </c>
      <c r="F106" s="71">
        <v>4.5735106636909759E-2</v>
      </c>
      <c r="G106" s="103">
        <v>0.06</v>
      </c>
      <c r="H106" s="71">
        <v>1.7015093031099606</v>
      </c>
      <c r="I106" s="71">
        <v>1.6718473128945713E-2</v>
      </c>
      <c r="J106" s="103">
        <v>0.03</v>
      </c>
      <c r="K106" s="104">
        <v>3.38</v>
      </c>
    </row>
    <row r="107" spans="1:11" x14ac:dyDescent="0.25">
      <c r="A107" s="207" t="s">
        <v>180</v>
      </c>
      <c r="B107" s="209" t="s">
        <v>97</v>
      </c>
      <c r="C107" s="194" t="s">
        <v>86</v>
      </c>
      <c r="D107" s="9" t="s">
        <v>87</v>
      </c>
      <c r="E107" s="72">
        <v>4.3999999999999997E-2</v>
      </c>
      <c r="F107" s="72">
        <v>7.0000000000000001E-3</v>
      </c>
      <c r="G107" s="105">
        <v>0.06</v>
      </c>
      <c r="H107" s="72">
        <v>0.52800000000000002</v>
      </c>
      <c r="I107" s="72">
        <v>4.0000000000000001E-3</v>
      </c>
      <c r="J107" s="105">
        <v>0.03</v>
      </c>
      <c r="K107" s="106">
        <v>9.1</v>
      </c>
    </row>
    <row r="108" spans="1:11" x14ac:dyDescent="0.25">
      <c r="A108" s="208"/>
      <c r="B108" s="210"/>
      <c r="C108" s="194"/>
      <c r="D108" s="9" t="s">
        <v>88</v>
      </c>
      <c r="E108" s="72">
        <v>0.20031196902475223</v>
      </c>
      <c r="F108" s="72">
        <v>9.3827224392779608E-3</v>
      </c>
      <c r="G108" s="105">
        <v>0.06</v>
      </c>
      <c r="H108" s="72">
        <v>0.99264447347365137</v>
      </c>
      <c r="I108" s="72">
        <v>9.4290748586427862E-3</v>
      </c>
      <c r="J108" s="105">
        <v>0.03</v>
      </c>
      <c r="K108" s="106">
        <v>5.56</v>
      </c>
    </row>
    <row r="109" spans="1:11" x14ac:dyDescent="0.25">
      <c r="A109" s="208"/>
      <c r="B109" s="210"/>
      <c r="C109" s="194"/>
      <c r="D109" s="9" t="s">
        <v>89</v>
      </c>
      <c r="E109" s="72">
        <v>9.1495145550901685E-2</v>
      </c>
      <c r="F109" s="72">
        <v>9.0058167875065927E-3</v>
      </c>
      <c r="G109" s="105">
        <v>0.06</v>
      </c>
      <c r="H109" s="72">
        <v>0.98555964440242938</v>
      </c>
      <c r="I109" s="72">
        <v>8.8543028997326734E-3</v>
      </c>
      <c r="J109" s="105">
        <v>0.03</v>
      </c>
      <c r="K109" s="106">
        <v>5.81</v>
      </c>
    </row>
    <row r="110" spans="1:11" x14ac:dyDescent="0.25">
      <c r="A110" s="208"/>
      <c r="B110" s="210"/>
      <c r="C110" s="194"/>
      <c r="D110" s="9" t="s">
        <v>90</v>
      </c>
      <c r="E110" s="72">
        <v>0.11073898721600597</v>
      </c>
      <c r="F110" s="72">
        <v>1.9170909037202914E-2</v>
      </c>
      <c r="G110" s="105">
        <v>0.06</v>
      </c>
      <c r="H110" s="72">
        <v>1.6018851532486389</v>
      </c>
      <c r="I110" s="72">
        <v>1.5826423848675466E-2</v>
      </c>
      <c r="J110" s="105">
        <v>0.03</v>
      </c>
      <c r="K110" s="106">
        <v>3.61</v>
      </c>
    </row>
    <row r="111" spans="1:11" x14ac:dyDescent="0.25">
      <c r="A111" s="208"/>
      <c r="B111" s="210"/>
      <c r="C111" s="194"/>
      <c r="D111" s="9" t="s">
        <v>91</v>
      </c>
      <c r="E111" s="72">
        <v>0.27453219724803962</v>
      </c>
      <c r="F111" s="72">
        <v>2.8584564140825233E-2</v>
      </c>
      <c r="G111" s="105">
        <v>0.06</v>
      </c>
      <c r="H111" s="72">
        <v>1.6325498213669569</v>
      </c>
      <c r="I111" s="72">
        <v>1.6417891954732946E-2</v>
      </c>
      <c r="J111" s="105">
        <v>0.03</v>
      </c>
      <c r="K111" s="106">
        <v>3.61</v>
      </c>
    </row>
    <row r="112" spans="1:11" x14ac:dyDescent="0.25">
      <c r="A112" s="208"/>
      <c r="B112" s="210"/>
      <c r="C112" s="209" t="s">
        <v>92</v>
      </c>
      <c r="D112" s="126" t="s">
        <v>93</v>
      </c>
      <c r="E112" s="72">
        <v>0.52959048429866817</v>
      </c>
      <c r="F112" s="72">
        <v>2.0683120265142803E-2</v>
      </c>
      <c r="G112" s="105">
        <v>0.06</v>
      </c>
      <c r="H112" s="72">
        <v>2.7097057695201645</v>
      </c>
      <c r="I112" s="72">
        <v>2.4014611464175606E-2</v>
      </c>
      <c r="J112" s="105">
        <v>0.03</v>
      </c>
      <c r="K112" s="106">
        <v>2.1</v>
      </c>
    </row>
    <row r="113" spans="1:11" x14ac:dyDescent="0.25">
      <c r="A113" s="208"/>
      <c r="B113" s="210"/>
      <c r="C113" s="210"/>
      <c r="D113" s="126" t="s">
        <v>94</v>
      </c>
      <c r="E113" s="72">
        <v>8.4628698229049379E-2</v>
      </c>
      <c r="F113" s="72">
        <v>2.5899440846490578E-2</v>
      </c>
      <c r="G113" s="105">
        <v>0.06</v>
      </c>
      <c r="H113" s="72">
        <v>1.385086822831866</v>
      </c>
      <c r="I113" s="72">
        <v>1.0144917213962006E-2</v>
      </c>
      <c r="J113" s="105">
        <v>0.03</v>
      </c>
      <c r="K113" s="106">
        <v>3.3</v>
      </c>
    </row>
    <row r="114" spans="1:11" x14ac:dyDescent="0.25">
      <c r="A114" s="208"/>
      <c r="B114" s="210"/>
      <c r="C114" s="211"/>
      <c r="D114" s="126" t="s">
        <v>95</v>
      </c>
      <c r="E114" s="72">
        <v>0.36259361946830176</v>
      </c>
      <c r="F114" s="72">
        <v>2.7719879823355512E-2</v>
      </c>
      <c r="G114" s="105">
        <v>0.06</v>
      </c>
      <c r="H114" s="72">
        <v>1.6385027040035036</v>
      </c>
      <c r="I114" s="72">
        <v>1.6902526274352653E-2</v>
      </c>
      <c r="J114" s="105">
        <v>0.03</v>
      </c>
      <c r="K114" s="106">
        <v>3.4</v>
      </c>
    </row>
    <row r="115" spans="1:11" x14ac:dyDescent="0.25">
      <c r="A115" s="197">
        <v>2016</v>
      </c>
      <c r="B115" s="198" t="s">
        <v>97</v>
      </c>
      <c r="C115" s="198" t="s">
        <v>86</v>
      </c>
      <c r="D115" s="129" t="s">
        <v>87</v>
      </c>
      <c r="E115" s="54">
        <v>3.5999999999999997E-2</v>
      </c>
      <c r="F115" s="54">
        <v>8.0000000000000002E-3</v>
      </c>
      <c r="G115" s="56">
        <v>0.06</v>
      </c>
      <c r="H115" s="54">
        <v>0.51534041529747454</v>
      </c>
      <c r="I115" s="54">
        <v>3.0002689948186987E-3</v>
      </c>
      <c r="J115" s="56">
        <v>0.03</v>
      </c>
      <c r="K115" s="137">
        <v>9.1</v>
      </c>
    </row>
    <row r="116" spans="1:11" x14ac:dyDescent="0.25">
      <c r="A116" s="197"/>
      <c r="B116" s="199"/>
      <c r="C116" s="199"/>
      <c r="D116" s="129" t="s">
        <v>88</v>
      </c>
      <c r="E116" s="54">
        <v>0.17237565278427061</v>
      </c>
      <c r="F116" s="54">
        <v>1.1545475155240958E-2</v>
      </c>
      <c r="G116" s="56">
        <v>0.06</v>
      </c>
      <c r="H116" s="54">
        <v>0.994403979483936</v>
      </c>
      <c r="I116" s="54">
        <v>7.8488651849308363E-3</v>
      </c>
      <c r="J116" s="56">
        <v>0.03</v>
      </c>
      <c r="K116" s="137">
        <v>5.56</v>
      </c>
    </row>
    <row r="117" spans="1:11" x14ac:dyDescent="0.25">
      <c r="A117" s="197"/>
      <c r="B117" s="199"/>
      <c r="C117" s="199"/>
      <c r="D117" s="129" t="s">
        <v>89</v>
      </c>
      <c r="E117" s="54">
        <v>9.1090454757870268E-2</v>
      </c>
      <c r="F117" s="54">
        <v>4.5561485845398613E-3</v>
      </c>
      <c r="G117" s="56">
        <v>0.06</v>
      </c>
      <c r="H117" s="54">
        <v>0.9746093386589112</v>
      </c>
      <c r="I117" s="54">
        <v>8.8110993137877867E-3</v>
      </c>
      <c r="J117" s="56">
        <v>0.03</v>
      </c>
      <c r="K117" s="137">
        <v>5.81</v>
      </c>
    </row>
    <row r="118" spans="1:11" x14ac:dyDescent="0.25">
      <c r="A118" s="197"/>
      <c r="B118" s="199"/>
      <c r="C118" s="199"/>
      <c r="D118" s="129" t="s">
        <v>90</v>
      </c>
      <c r="E118" s="54">
        <v>0.12362099745518271</v>
      </c>
      <c r="F118" s="54">
        <v>1.079653389887917E-2</v>
      </c>
      <c r="G118" s="56">
        <v>0.06</v>
      </c>
      <c r="H118" s="54">
        <v>1.468966158858648</v>
      </c>
      <c r="I118" s="54">
        <v>1.4014745914766496E-2</v>
      </c>
      <c r="J118" s="56">
        <v>0.03</v>
      </c>
      <c r="K118" s="137">
        <v>3.61</v>
      </c>
    </row>
    <row r="119" spans="1:11" x14ac:dyDescent="0.25">
      <c r="A119" s="197"/>
      <c r="B119" s="199"/>
      <c r="C119" s="200"/>
      <c r="D119" s="129" t="s">
        <v>91</v>
      </c>
      <c r="E119" s="54">
        <v>0.29243216373622016</v>
      </c>
      <c r="F119" s="54">
        <v>3.2638078229037984E-2</v>
      </c>
      <c r="G119" s="56">
        <v>0.06</v>
      </c>
      <c r="H119" s="54">
        <v>1.6895825193693166</v>
      </c>
      <c r="I119" s="54">
        <v>1.5589920805533472E-2</v>
      </c>
      <c r="J119" s="56">
        <v>0.03</v>
      </c>
      <c r="K119" s="137">
        <v>3.61</v>
      </c>
    </row>
    <row r="120" spans="1:11" x14ac:dyDescent="0.25">
      <c r="A120" s="197"/>
      <c r="B120" s="199"/>
      <c r="C120" s="198" t="s">
        <v>92</v>
      </c>
      <c r="D120" s="129" t="s">
        <v>93</v>
      </c>
      <c r="E120" s="54">
        <v>0.56601901800101562</v>
      </c>
      <c r="F120" s="54">
        <v>1.5993565749036428E-2</v>
      </c>
      <c r="G120" s="56">
        <v>0.06</v>
      </c>
      <c r="H120" s="54">
        <v>2.87289934099041</v>
      </c>
      <c r="I120" s="54">
        <v>2.0964051181738642E-2</v>
      </c>
      <c r="J120" s="56">
        <v>0.03</v>
      </c>
      <c r="K120" s="137">
        <v>2.1</v>
      </c>
    </row>
    <row r="121" spans="1:11" x14ac:dyDescent="0.25">
      <c r="A121" s="197"/>
      <c r="B121" s="199"/>
      <c r="C121" s="199"/>
      <c r="D121" s="129" t="s">
        <v>94</v>
      </c>
      <c r="E121" s="54">
        <v>7.2143149802188722E-2</v>
      </c>
      <c r="F121" s="54">
        <v>1.1564989424618411E-2</v>
      </c>
      <c r="G121" s="56">
        <v>0.06</v>
      </c>
      <c r="H121" s="54">
        <v>1.3026517475832724</v>
      </c>
      <c r="I121" s="54">
        <v>1.0088112026786883E-2</v>
      </c>
      <c r="J121" s="56">
        <v>0.03</v>
      </c>
      <c r="K121" s="137">
        <v>3.3</v>
      </c>
    </row>
    <row r="122" spans="1:11" x14ac:dyDescent="0.25">
      <c r="A122" s="197"/>
      <c r="B122" s="200"/>
      <c r="C122" s="200"/>
      <c r="D122" s="129" t="s">
        <v>95</v>
      </c>
      <c r="E122" s="54">
        <v>0.35174802422106405</v>
      </c>
      <c r="F122" s="54">
        <v>2.7674908469910175E-2</v>
      </c>
      <c r="G122" s="56">
        <v>0.06</v>
      </c>
      <c r="H122" s="54">
        <v>1.8320453567498836</v>
      </c>
      <c r="I122" s="54">
        <v>1.5582168853298887E-2</v>
      </c>
      <c r="J122" s="56">
        <v>0.03</v>
      </c>
      <c r="K122" s="137">
        <v>3.4</v>
      </c>
    </row>
    <row r="123" spans="1:11" x14ac:dyDescent="0.25">
      <c r="A123" s="197">
        <v>2017</v>
      </c>
      <c r="B123" s="239" t="s">
        <v>97</v>
      </c>
      <c r="C123" s="239" t="s">
        <v>86</v>
      </c>
      <c r="D123" s="128" t="s">
        <v>87</v>
      </c>
      <c r="E123" s="43">
        <v>0.03</v>
      </c>
      <c r="F123" s="43">
        <v>4.0000000000000001E-3</v>
      </c>
      <c r="G123" s="143">
        <v>0.06</v>
      </c>
      <c r="H123" s="43">
        <v>0.48379104215542784</v>
      </c>
      <c r="I123" s="43">
        <v>3.0000000000000001E-3</v>
      </c>
      <c r="J123" s="143">
        <v>0.03</v>
      </c>
      <c r="K123" s="144">
        <v>9.1</v>
      </c>
    </row>
    <row r="124" spans="1:11" x14ac:dyDescent="0.25">
      <c r="A124" s="197"/>
      <c r="B124" s="240"/>
      <c r="C124" s="240"/>
      <c r="D124" s="128" t="s">
        <v>88</v>
      </c>
      <c r="E124" s="43">
        <v>0.21357605228463647</v>
      </c>
      <c r="F124" s="43">
        <v>7.959173312602515E-3</v>
      </c>
      <c r="G124" s="143">
        <v>0.06</v>
      </c>
      <c r="H124" s="43">
        <v>0.94225288514289562</v>
      </c>
      <c r="I124" s="43">
        <v>8.0123443039369531E-3</v>
      </c>
      <c r="J124" s="143">
        <v>0.03</v>
      </c>
      <c r="K124" s="144">
        <v>5.56</v>
      </c>
    </row>
    <row r="125" spans="1:11" x14ac:dyDescent="0.25">
      <c r="A125" s="197"/>
      <c r="B125" s="240"/>
      <c r="C125" s="240"/>
      <c r="D125" s="128" t="s">
        <v>89</v>
      </c>
      <c r="E125" s="43">
        <v>0.10225031852591103</v>
      </c>
      <c r="F125" s="43">
        <v>1.2167212643518669E-2</v>
      </c>
      <c r="G125" s="143">
        <v>0.06</v>
      </c>
      <c r="H125" s="43">
        <v>0.90630278758476934</v>
      </c>
      <c r="I125" s="43">
        <v>7.5726878266782361E-3</v>
      </c>
      <c r="J125" s="143">
        <v>0.03</v>
      </c>
      <c r="K125" s="144">
        <v>5.81</v>
      </c>
    </row>
    <row r="126" spans="1:11" x14ac:dyDescent="0.25">
      <c r="A126" s="197"/>
      <c r="B126" s="240"/>
      <c r="C126" s="240"/>
      <c r="D126" s="128" t="s">
        <v>90</v>
      </c>
      <c r="E126" s="43">
        <v>7.9844727413685951E-2</v>
      </c>
      <c r="F126" s="43">
        <v>2.1953296606735742E-2</v>
      </c>
      <c r="G126" s="143">
        <v>0.06</v>
      </c>
      <c r="H126" s="43">
        <v>1.6519693276782479</v>
      </c>
      <c r="I126" s="43">
        <v>1.4013318260399317E-2</v>
      </c>
      <c r="J126" s="143">
        <v>0.03</v>
      </c>
      <c r="K126" s="144">
        <v>3.61</v>
      </c>
    </row>
    <row r="127" spans="1:11" x14ac:dyDescent="0.25">
      <c r="A127" s="197"/>
      <c r="B127" s="240"/>
      <c r="C127" s="241"/>
      <c r="D127" s="128" t="s">
        <v>91</v>
      </c>
      <c r="E127" s="43">
        <v>0.23306510260231583</v>
      </c>
      <c r="F127" s="43">
        <v>2.4702350725315458E-2</v>
      </c>
      <c r="G127" s="143">
        <v>0.06</v>
      </c>
      <c r="H127" s="43">
        <v>1.6304326423970692</v>
      </c>
      <c r="I127" s="43">
        <v>1.4045894102256986E-2</v>
      </c>
      <c r="J127" s="143">
        <v>0.03</v>
      </c>
      <c r="K127" s="144">
        <v>3.61</v>
      </c>
    </row>
    <row r="128" spans="1:11" x14ac:dyDescent="0.25">
      <c r="A128" s="197"/>
      <c r="B128" s="240"/>
      <c r="C128" s="239" t="s">
        <v>92</v>
      </c>
      <c r="D128" s="128" t="s">
        <v>93</v>
      </c>
      <c r="E128" s="43">
        <v>0.46176867419393736</v>
      </c>
      <c r="F128" s="43">
        <v>2.386723415719386E-2</v>
      </c>
      <c r="G128" s="143">
        <v>0.06</v>
      </c>
      <c r="H128" s="43">
        <v>2.644597679893093</v>
      </c>
      <c r="I128" s="43">
        <v>2.142827973006721E-2</v>
      </c>
      <c r="J128" s="143">
        <v>0.03</v>
      </c>
      <c r="K128" s="144">
        <v>2.1</v>
      </c>
    </row>
    <row r="129" spans="1:11" x14ac:dyDescent="0.25">
      <c r="A129" s="197"/>
      <c r="B129" s="240"/>
      <c r="C129" s="240"/>
      <c r="D129" s="128" t="s">
        <v>94</v>
      </c>
      <c r="E129" s="43">
        <v>8.1092444741463279E-2</v>
      </c>
      <c r="F129" s="43">
        <v>9.213031227264433E-3</v>
      </c>
      <c r="G129" s="143">
        <v>0.06</v>
      </c>
      <c r="H129" s="43">
        <v>1.3622739526728933</v>
      </c>
      <c r="I129" s="43">
        <v>8.187289401009391E-3</v>
      </c>
      <c r="J129" s="143">
        <v>0.03</v>
      </c>
      <c r="K129" s="144">
        <v>3.3</v>
      </c>
    </row>
    <row r="130" spans="1:11" x14ac:dyDescent="0.25">
      <c r="A130" s="197"/>
      <c r="B130" s="241"/>
      <c r="C130" s="241"/>
      <c r="D130" s="128" t="s">
        <v>95</v>
      </c>
      <c r="E130" s="43">
        <v>0.35123664251356362</v>
      </c>
      <c r="F130" s="43">
        <v>2.7865338726306112E-2</v>
      </c>
      <c r="G130" s="143">
        <v>0.06</v>
      </c>
      <c r="H130" s="43">
        <v>1.5249785145646875</v>
      </c>
      <c r="I130" s="43">
        <v>1.673501633962747E-2</v>
      </c>
      <c r="J130" s="143">
        <v>0.03</v>
      </c>
      <c r="K130" s="144">
        <v>3.4</v>
      </c>
    </row>
    <row r="131" spans="1:11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</row>
    <row r="132" spans="1:11" x14ac:dyDescent="0.2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</row>
    <row r="133" spans="1:11" ht="15" customHeight="1" x14ac:dyDescent="0.25">
      <c r="A133" s="1" t="s">
        <v>64</v>
      </c>
      <c r="B133" s="1"/>
      <c r="C133" s="1"/>
      <c r="D133" s="1"/>
      <c r="E133" s="1"/>
      <c r="F133" s="1"/>
      <c r="G133" s="1"/>
      <c r="H133" s="1"/>
      <c r="I133" s="1"/>
      <c r="J133" s="1"/>
      <c r="K133" s="25"/>
    </row>
    <row r="134" spans="1:11" x14ac:dyDescent="0.25">
      <c r="A134" s="206" t="s">
        <v>107</v>
      </c>
      <c r="B134" s="206"/>
      <c r="C134" s="206"/>
      <c r="D134" s="206"/>
      <c r="E134" s="206"/>
      <c r="F134" s="206"/>
      <c r="G134" s="206"/>
      <c r="H134" s="206"/>
      <c r="I134" s="206"/>
      <c r="J134" s="134"/>
      <c r="K134" s="25"/>
    </row>
    <row r="135" spans="1:11" x14ac:dyDescent="0.25">
      <c r="A135" s="206" t="s">
        <v>108</v>
      </c>
      <c r="B135" s="206"/>
      <c r="C135" s="206"/>
      <c r="D135" s="206"/>
      <c r="E135" s="206"/>
      <c r="F135" s="206"/>
      <c r="G135" s="206"/>
      <c r="H135" s="206"/>
      <c r="I135" s="206"/>
      <c r="J135" s="134"/>
      <c r="K135" s="25"/>
    </row>
    <row r="136" spans="1:11" x14ac:dyDescent="0.25">
      <c r="A136" s="206"/>
      <c r="B136" s="206"/>
      <c r="C136" s="206"/>
      <c r="D136" s="206"/>
      <c r="E136" s="206"/>
      <c r="F136" s="206"/>
      <c r="G136" s="206"/>
      <c r="H136" s="206"/>
      <c r="I136" s="206"/>
      <c r="J136" s="134"/>
      <c r="K136" s="25"/>
    </row>
    <row r="137" spans="1:11" x14ac:dyDescent="0.25">
      <c r="A137" s="196" t="s">
        <v>109</v>
      </c>
      <c r="B137" s="196"/>
      <c r="C137" s="196"/>
      <c r="D137" s="196"/>
      <c r="E137" s="196"/>
      <c r="F137" s="196"/>
      <c r="G137" s="196"/>
      <c r="H137" s="196"/>
      <c r="I137" s="196"/>
      <c r="J137" s="131"/>
      <c r="K137" s="25"/>
    </row>
    <row r="138" spans="1:11" x14ac:dyDescent="0.25">
      <c r="A138" s="145"/>
      <c r="B138" s="131"/>
      <c r="C138" s="131"/>
      <c r="D138" s="131"/>
      <c r="E138" s="131"/>
      <c r="F138" s="131"/>
      <c r="G138" s="131"/>
      <c r="H138" s="131"/>
      <c r="I138" s="131"/>
      <c r="J138" s="131"/>
      <c r="K138" s="25"/>
    </row>
    <row r="139" spans="1:11" x14ac:dyDescent="0.25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  <c r="K139" s="25"/>
    </row>
    <row r="140" spans="1:11" x14ac:dyDescent="0.25">
      <c r="A140" s="64" t="s">
        <v>110</v>
      </c>
      <c r="B140" s="1"/>
      <c r="C140" s="1"/>
      <c r="D140" s="1"/>
      <c r="E140" s="1"/>
      <c r="F140" s="1"/>
      <c r="G140" s="1"/>
      <c r="H140" s="1"/>
      <c r="I140" s="1"/>
      <c r="J140" s="1"/>
      <c r="K140" s="25"/>
    </row>
    <row r="141" spans="1:11" x14ac:dyDescent="0.25">
      <c r="A141" s="1" t="s">
        <v>111</v>
      </c>
      <c r="B141" s="25"/>
      <c r="C141" s="25"/>
      <c r="D141" s="25"/>
      <c r="E141" s="25"/>
      <c r="F141" s="25"/>
      <c r="G141" s="25"/>
      <c r="H141" s="25"/>
      <c r="I141" s="25"/>
      <c r="J141" s="25"/>
      <c r="K141" s="25"/>
    </row>
    <row r="142" spans="1:11" x14ac:dyDescent="0.25">
      <c r="A142" s="1" t="s">
        <v>193</v>
      </c>
      <c r="B142" s="25"/>
      <c r="C142" s="25"/>
      <c r="D142" s="25"/>
      <c r="E142" s="25"/>
      <c r="F142" s="25"/>
      <c r="G142" s="25"/>
      <c r="H142" s="25"/>
      <c r="I142" s="25"/>
      <c r="J142" s="25"/>
      <c r="K142" s="25"/>
    </row>
  </sheetData>
  <mergeCells count="71">
    <mergeCell ref="A1:K3"/>
    <mergeCell ref="A115:A122"/>
    <mergeCell ref="B115:B122"/>
    <mergeCell ref="C115:C119"/>
    <mergeCell ref="C120:C122"/>
    <mergeCell ref="A42:A49"/>
    <mergeCell ref="B42:B49"/>
    <mergeCell ref="C42:C46"/>
    <mergeCell ref="C47:C49"/>
    <mergeCell ref="A66:A73"/>
    <mergeCell ref="B66:B73"/>
    <mergeCell ref="C66:C70"/>
    <mergeCell ref="C71:C73"/>
    <mergeCell ref="A27:A33"/>
    <mergeCell ref="B27:B33"/>
    <mergeCell ref="C27:C31"/>
    <mergeCell ref="C32:C33"/>
    <mergeCell ref="A34:A41"/>
    <mergeCell ref="B34:B41"/>
    <mergeCell ref="C34:C38"/>
    <mergeCell ref="C39:C41"/>
    <mergeCell ref="A13:A19"/>
    <mergeCell ref="B13:B19"/>
    <mergeCell ref="C13:C17"/>
    <mergeCell ref="C18:C19"/>
    <mergeCell ref="A20:A26"/>
    <mergeCell ref="B20:B26"/>
    <mergeCell ref="C20:C24"/>
    <mergeCell ref="C25:C26"/>
    <mergeCell ref="A4:A5"/>
    <mergeCell ref="B4:B5"/>
    <mergeCell ref="C4:D5"/>
    <mergeCell ref="A6:A12"/>
    <mergeCell ref="B6:B12"/>
    <mergeCell ref="C6:C10"/>
    <mergeCell ref="C11:C12"/>
    <mergeCell ref="A50:A57"/>
    <mergeCell ref="B50:B57"/>
    <mergeCell ref="C50:C54"/>
    <mergeCell ref="C55:C57"/>
    <mergeCell ref="A58:A65"/>
    <mergeCell ref="B58:B65"/>
    <mergeCell ref="C58:C62"/>
    <mergeCell ref="C63:C65"/>
    <mergeCell ref="B74:B81"/>
    <mergeCell ref="C74:C78"/>
    <mergeCell ref="C79:C81"/>
    <mergeCell ref="A83:A90"/>
    <mergeCell ref="B83:B90"/>
    <mergeCell ref="C83:C87"/>
    <mergeCell ref="C88:C90"/>
    <mergeCell ref="A74:A81"/>
    <mergeCell ref="A91:A98"/>
    <mergeCell ref="B91:B98"/>
    <mergeCell ref="C91:C95"/>
    <mergeCell ref="C96:C98"/>
    <mergeCell ref="A99:A106"/>
    <mergeCell ref="B99:B106"/>
    <mergeCell ref="C99:C103"/>
    <mergeCell ref="C104:C106"/>
    <mergeCell ref="A134:I134"/>
    <mergeCell ref="A135:I136"/>
    <mergeCell ref="A137:I137"/>
    <mergeCell ref="A107:A114"/>
    <mergeCell ref="B107:B114"/>
    <mergeCell ref="C107:C111"/>
    <mergeCell ref="C112:C114"/>
    <mergeCell ref="A123:A130"/>
    <mergeCell ref="B123:B130"/>
    <mergeCell ref="C123:C127"/>
    <mergeCell ref="C128:C130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workbookViewId="0">
      <selection activeCell="D79" sqref="D79"/>
    </sheetView>
  </sheetViews>
  <sheetFormatPr defaultRowHeight="15" x14ac:dyDescent="0.25"/>
  <cols>
    <col min="2" max="2" width="15" customWidth="1"/>
    <col min="4" max="4" width="14.5703125" customWidth="1"/>
    <col min="12" max="12" width="9.140625" customWidth="1"/>
    <col min="13" max="13" width="9.7109375" bestFit="1" customWidth="1"/>
  </cols>
  <sheetData>
    <row r="1" spans="1:24" x14ac:dyDescent="0.25">
      <c r="A1" s="176" t="s">
        <v>125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24" x14ac:dyDescent="0.25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24" x14ac:dyDescent="0.25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1:24" ht="22.5" customHeight="1" x14ac:dyDescent="0.25">
      <c r="A4" s="171" t="s">
        <v>20</v>
      </c>
      <c r="B4" s="116" t="s">
        <v>163</v>
      </c>
      <c r="C4" s="188" t="s">
        <v>164</v>
      </c>
      <c r="D4" s="171" t="s">
        <v>31</v>
      </c>
      <c r="E4" s="121" t="s">
        <v>34</v>
      </c>
      <c r="F4" s="121" t="s">
        <v>16</v>
      </c>
      <c r="G4" s="121" t="s">
        <v>165</v>
      </c>
      <c r="H4" s="121" t="s">
        <v>166</v>
      </c>
      <c r="I4" s="121" t="s">
        <v>35</v>
      </c>
      <c r="J4" s="121" t="s">
        <v>36</v>
      </c>
      <c r="K4" s="121" t="s">
        <v>112</v>
      </c>
      <c r="L4" s="121" t="s">
        <v>167</v>
      </c>
      <c r="M4" s="118" t="s">
        <v>113</v>
      </c>
    </row>
    <row r="5" spans="1:24" ht="21" customHeight="1" x14ac:dyDescent="0.25">
      <c r="A5" s="178"/>
      <c r="B5" s="117"/>
      <c r="C5" s="189"/>
      <c r="D5" s="178"/>
      <c r="E5" s="121" t="s">
        <v>114</v>
      </c>
      <c r="F5" s="121" t="s">
        <v>114</v>
      </c>
      <c r="G5" s="121" t="s">
        <v>114</v>
      </c>
      <c r="H5" s="121" t="s">
        <v>114</v>
      </c>
      <c r="I5" s="121" t="s">
        <v>114</v>
      </c>
      <c r="J5" s="121" t="s">
        <v>114</v>
      </c>
      <c r="K5" s="121" t="s">
        <v>114</v>
      </c>
      <c r="L5" s="121" t="s">
        <v>114</v>
      </c>
      <c r="M5" s="121" t="s">
        <v>115</v>
      </c>
    </row>
    <row r="6" spans="1:24" x14ac:dyDescent="0.25">
      <c r="A6" s="247">
        <v>2003</v>
      </c>
      <c r="B6" s="114" t="s">
        <v>168</v>
      </c>
      <c r="C6" s="149" t="s">
        <v>116</v>
      </c>
      <c r="D6" s="149" t="s">
        <v>117</v>
      </c>
      <c r="E6" s="4">
        <v>4.7850000000000001</v>
      </c>
      <c r="F6" s="4">
        <v>0.72499999999999998</v>
      </c>
      <c r="G6" s="4">
        <f>F6-H6</f>
        <v>0.61624999999999996</v>
      </c>
      <c r="H6" s="4">
        <f>F6*0.15</f>
        <v>0.10875</v>
      </c>
      <c r="I6" s="4">
        <v>0.14499999999999999</v>
      </c>
      <c r="J6" s="249">
        <v>1.4E-2</v>
      </c>
      <c r="K6" s="6">
        <v>43.3</v>
      </c>
      <c r="L6" s="4">
        <v>2E-3</v>
      </c>
      <c r="M6" s="123" t="s">
        <v>4</v>
      </c>
      <c r="N6" s="107"/>
    </row>
    <row r="7" spans="1:24" x14ac:dyDescent="0.25">
      <c r="A7" s="248"/>
      <c r="B7" s="114" t="s">
        <v>169</v>
      </c>
      <c r="C7" s="150"/>
      <c r="D7" s="150"/>
      <c r="E7" s="4">
        <v>7.3</v>
      </c>
      <c r="F7" s="4">
        <v>1.165</v>
      </c>
      <c r="G7" s="4">
        <f t="shared" ref="G7:G8" si="0">F7-H7</f>
        <v>0.99025000000000007</v>
      </c>
      <c r="H7" s="4">
        <f t="shared" ref="H7:H8" si="1">F7*0.15</f>
        <v>0.17474999999999999</v>
      </c>
      <c r="I7" s="4">
        <v>0.16500000000000001</v>
      </c>
      <c r="J7" s="250"/>
      <c r="K7" s="6">
        <v>81.7</v>
      </c>
      <c r="L7" s="4">
        <v>2E-3</v>
      </c>
      <c r="M7" s="123" t="s">
        <v>4</v>
      </c>
      <c r="N7" s="99"/>
    </row>
    <row r="8" spans="1:24" x14ac:dyDescent="0.25">
      <c r="A8" s="175"/>
      <c r="B8" s="114" t="s">
        <v>194</v>
      </c>
      <c r="C8" s="167"/>
      <c r="D8" s="167"/>
      <c r="E8" s="4">
        <v>3.57</v>
      </c>
      <c r="F8" s="4">
        <v>0.11</v>
      </c>
      <c r="G8" s="4">
        <f t="shared" si="0"/>
        <v>9.35E-2</v>
      </c>
      <c r="H8" s="4">
        <f t="shared" si="1"/>
        <v>1.6500000000000001E-2</v>
      </c>
      <c r="I8" s="4">
        <v>0.11</v>
      </c>
      <c r="J8" s="251"/>
      <c r="K8" s="6">
        <v>163.19999999999999</v>
      </c>
      <c r="L8" s="4">
        <v>2E-3</v>
      </c>
      <c r="M8" s="123" t="s">
        <v>4</v>
      </c>
      <c r="N8" s="99"/>
    </row>
    <row r="9" spans="1:24" x14ac:dyDescent="0.25">
      <c r="A9" s="247">
        <v>2004</v>
      </c>
      <c r="B9" s="115" t="s">
        <v>168</v>
      </c>
      <c r="C9" s="168" t="s">
        <v>116</v>
      </c>
      <c r="D9" s="168" t="s">
        <v>117</v>
      </c>
      <c r="E9" s="19">
        <v>6.0650000000000004</v>
      </c>
      <c r="F9" s="19">
        <v>0.81499999999999995</v>
      </c>
      <c r="G9" s="19">
        <f>F9-H9</f>
        <v>0.69274999999999998</v>
      </c>
      <c r="H9" s="19">
        <f>F9*0.15</f>
        <v>0.12224999999999998</v>
      </c>
      <c r="I9" s="19">
        <v>0.17499999999999999</v>
      </c>
      <c r="J9" s="252">
        <v>1.4E-2</v>
      </c>
      <c r="K9" s="20">
        <v>47.2</v>
      </c>
      <c r="L9" s="19">
        <v>2E-3</v>
      </c>
      <c r="M9" s="120" t="s">
        <v>4</v>
      </c>
      <c r="N9" s="99"/>
    </row>
    <row r="10" spans="1:24" x14ac:dyDescent="0.25">
      <c r="A10" s="248"/>
      <c r="B10" s="115" t="s">
        <v>195</v>
      </c>
      <c r="C10" s="169"/>
      <c r="D10" s="169"/>
      <c r="E10" s="19">
        <v>7.3</v>
      </c>
      <c r="F10" s="19">
        <v>1.165</v>
      </c>
      <c r="G10" s="19">
        <f t="shared" ref="G10:G26" si="2">F10-H10</f>
        <v>0.99025000000000007</v>
      </c>
      <c r="H10" s="19">
        <f t="shared" ref="H10:H23" si="3">F10*0.15</f>
        <v>0.17474999999999999</v>
      </c>
      <c r="I10" s="19">
        <v>0.16500000000000001</v>
      </c>
      <c r="J10" s="253"/>
      <c r="K10" s="20">
        <v>81.7</v>
      </c>
      <c r="L10" s="19">
        <v>2E-3</v>
      </c>
      <c r="M10" s="120" t="s">
        <v>4</v>
      </c>
      <c r="N10" s="99"/>
    </row>
    <row r="11" spans="1:24" x14ac:dyDescent="0.25">
      <c r="A11" s="175"/>
      <c r="B11" s="115" t="s">
        <v>170</v>
      </c>
      <c r="C11" s="170"/>
      <c r="D11" s="170"/>
      <c r="E11" s="19">
        <v>3.665</v>
      </c>
      <c r="F11" s="19">
        <v>0.68500000000000005</v>
      </c>
      <c r="G11" s="19">
        <f t="shared" si="2"/>
        <v>0.58225000000000005</v>
      </c>
      <c r="H11" s="19">
        <f t="shared" si="3"/>
        <v>0.10275000000000001</v>
      </c>
      <c r="I11" s="19">
        <v>0.12</v>
      </c>
      <c r="J11" s="254"/>
      <c r="K11" s="20">
        <v>172.1</v>
      </c>
      <c r="L11" s="19">
        <v>2E-3</v>
      </c>
      <c r="M11" s="120" t="s">
        <v>4</v>
      </c>
      <c r="N11" s="99"/>
    </row>
    <row r="12" spans="1:24" x14ac:dyDescent="0.25">
      <c r="A12" s="247">
        <v>2005</v>
      </c>
      <c r="B12" s="114" t="s">
        <v>168</v>
      </c>
      <c r="C12" s="149" t="s">
        <v>116</v>
      </c>
      <c r="D12" s="149" t="s">
        <v>117</v>
      </c>
      <c r="E12" s="4">
        <v>2.61</v>
      </c>
      <c r="F12" s="4">
        <v>0.46</v>
      </c>
      <c r="G12" s="4">
        <f t="shared" si="2"/>
        <v>0.39100000000000001</v>
      </c>
      <c r="H12" s="4">
        <f t="shared" si="3"/>
        <v>6.9000000000000006E-2</v>
      </c>
      <c r="I12" s="4">
        <v>0.16</v>
      </c>
      <c r="J12" s="249">
        <v>3.5000000000000001E-3</v>
      </c>
      <c r="K12" s="6">
        <v>43</v>
      </c>
      <c r="L12" s="4">
        <v>2E-3</v>
      </c>
      <c r="M12" s="123" t="s">
        <v>4</v>
      </c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</row>
    <row r="13" spans="1:24" x14ac:dyDescent="0.25">
      <c r="A13" s="248"/>
      <c r="B13" s="114" t="s">
        <v>171</v>
      </c>
      <c r="C13" s="150"/>
      <c r="D13" s="150"/>
      <c r="E13" s="4">
        <v>3.1349999999999998</v>
      </c>
      <c r="F13" s="4">
        <v>0.58499999999999996</v>
      </c>
      <c r="G13" s="4">
        <f t="shared" si="2"/>
        <v>0.49724999999999997</v>
      </c>
      <c r="H13" s="4">
        <f t="shared" si="3"/>
        <v>8.7749999999999995E-2</v>
      </c>
      <c r="I13" s="4">
        <v>0.13500000000000001</v>
      </c>
      <c r="J13" s="250"/>
      <c r="K13" s="6">
        <v>82</v>
      </c>
      <c r="L13" s="4">
        <v>2E-3</v>
      </c>
      <c r="M13" s="123" t="s">
        <v>4</v>
      </c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</row>
    <row r="14" spans="1:24" x14ac:dyDescent="0.25">
      <c r="A14" s="175"/>
      <c r="B14" s="114" t="s">
        <v>170</v>
      </c>
      <c r="C14" s="167"/>
      <c r="D14" s="167"/>
      <c r="E14" s="4">
        <v>1.7250000000000001</v>
      </c>
      <c r="F14" s="4">
        <v>0.39500000000000002</v>
      </c>
      <c r="G14" s="4">
        <f t="shared" si="2"/>
        <v>0.33574999999999999</v>
      </c>
      <c r="H14" s="4">
        <f t="shared" si="3"/>
        <v>5.9249999999999997E-2</v>
      </c>
      <c r="I14" s="4">
        <v>0.125</v>
      </c>
      <c r="J14" s="251"/>
      <c r="K14" s="6">
        <v>145</v>
      </c>
      <c r="L14" s="4">
        <v>2E-3</v>
      </c>
      <c r="M14" s="123" t="s">
        <v>4</v>
      </c>
      <c r="N14" s="108"/>
    </row>
    <row r="15" spans="1:24" x14ac:dyDescent="0.25">
      <c r="A15" s="247">
        <v>2006</v>
      </c>
      <c r="B15" s="115" t="s">
        <v>168</v>
      </c>
      <c r="C15" s="168" t="s">
        <v>118</v>
      </c>
      <c r="D15" s="168" t="s">
        <v>117</v>
      </c>
      <c r="E15" s="19">
        <v>2.2349999999999999</v>
      </c>
      <c r="F15" s="19">
        <v>0.33500000000000002</v>
      </c>
      <c r="G15" s="19">
        <f t="shared" si="2"/>
        <v>0.28475</v>
      </c>
      <c r="H15" s="19">
        <f t="shared" si="3"/>
        <v>5.0250000000000003E-2</v>
      </c>
      <c r="I15" s="19">
        <v>0.17499999999999999</v>
      </c>
      <c r="J15" s="252">
        <v>3.5000000000000001E-3</v>
      </c>
      <c r="K15" s="20">
        <v>53</v>
      </c>
      <c r="L15" s="19">
        <v>2E-3</v>
      </c>
      <c r="M15" s="120" t="s">
        <v>4</v>
      </c>
    </row>
    <row r="16" spans="1:24" x14ac:dyDescent="0.25">
      <c r="A16" s="248"/>
      <c r="B16" s="115" t="s">
        <v>169</v>
      </c>
      <c r="C16" s="169"/>
      <c r="D16" s="169"/>
      <c r="E16" s="19">
        <v>1.7450000000000001</v>
      </c>
      <c r="F16" s="19">
        <v>0.375</v>
      </c>
      <c r="G16" s="19">
        <f t="shared" si="2"/>
        <v>0.31874999999999998</v>
      </c>
      <c r="H16" s="19">
        <f t="shared" si="3"/>
        <v>5.6249999999999994E-2</v>
      </c>
      <c r="I16" s="19">
        <v>0.155</v>
      </c>
      <c r="J16" s="253"/>
      <c r="K16" s="20">
        <v>64.5</v>
      </c>
      <c r="L16" s="19">
        <v>2E-3</v>
      </c>
      <c r="M16" s="120" t="s">
        <v>4</v>
      </c>
    </row>
    <row r="17" spans="1:13" x14ac:dyDescent="0.25">
      <c r="A17" s="175"/>
      <c r="B17" s="115" t="s">
        <v>170</v>
      </c>
      <c r="C17" s="170"/>
      <c r="D17" s="170"/>
      <c r="E17" s="19">
        <v>1.2250000000000001</v>
      </c>
      <c r="F17" s="19">
        <v>0.20499999999999999</v>
      </c>
      <c r="G17" s="19">
        <f t="shared" si="2"/>
        <v>0.17424999999999999</v>
      </c>
      <c r="H17" s="19">
        <f t="shared" si="3"/>
        <v>3.0749999999999996E-2</v>
      </c>
      <c r="I17" s="19">
        <v>0.05</v>
      </c>
      <c r="J17" s="254"/>
      <c r="K17" s="20">
        <v>201</v>
      </c>
      <c r="L17" s="19">
        <v>2E-3</v>
      </c>
      <c r="M17" s="120" t="s">
        <v>4</v>
      </c>
    </row>
    <row r="18" spans="1:13" x14ac:dyDescent="0.25">
      <c r="A18" s="247">
        <v>2007</v>
      </c>
      <c r="B18" s="114" t="s">
        <v>168</v>
      </c>
      <c r="C18" s="149" t="s">
        <v>118</v>
      </c>
      <c r="D18" s="149" t="s">
        <v>117</v>
      </c>
      <c r="E18" s="4">
        <v>1.7949999999999999</v>
      </c>
      <c r="F18" s="4">
        <v>0.32</v>
      </c>
      <c r="G18" s="4">
        <f t="shared" si="2"/>
        <v>0.27200000000000002</v>
      </c>
      <c r="H18" s="4">
        <f t="shared" si="3"/>
        <v>4.8000000000000001E-2</v>
      </c>
      <c r="I18" s="4">
        <v>0.17</v>
      </c>
      <c r="J18" s="249">
        <v>3.5000000000000001E-3</v>
      </c>
      <c r="K18" s="6">
        <v>59.5</v>
      </c>
      <c r="L18" s="4">
        <v>2E-3</v>
      </c>
      <c r="M18" s="123" t="s">
        <v>4</v>
      </c>
    </row>
    <row r="19" spans="1:13" x14ac:dyDescent="0.25">
      <c r="A19" s="248"/>
      <c r="B19" s="114" t="s">
        <v>169</v>
      </c>
      <c r="C19" s="150"/>
      <c r="D19" s="150"/>
      <c r="E19" s="4">
        <v>1.9950000000000001</v>
      </c>
      <c r="F19" s="4">
        <v>0.36499999999999999</v>
      </c>
      <c r="G19" s="4">
        <f t="shared" si="2"/>
        <v>0.31024999999999997</v>
      </c>
      <c r="H19" s="4">
        <f t="shared" si="3"/>
        <v>5.475E-2</v>
      </c>
      <c r="I19" s="4">
        <v>0.14499999999999999</v>
      </c>
      <c r="J19" s="250"/>
      <c r="K19" s="6">
        <v>76.5</v>
      </c>
      <c r="L19" s="4">
        <v>2E-3</v>
      </c>
      <c r="M19" s="123" t="s">
        <v>4</v>
      </c>
    </row>
    <row r="20" spans="1:13" x14ac:dyDescent="0.25">
      <c r="A20" s="175"/>
      <c r="B20" s="114" t="s">
        <v>170</v>
      </c>
      <c r="C20" s="167"/>
      <c r="D20" s="167"/>
      <c r="E20" s="4">
        <v>1.3149999999999999</v>
      </c>
      <c r="F20" s="4">
        <v>0.215</v>
      </c>
      <c r="G20" s="4">
        <f t="shared" si="2"/>
        <v>0.18275</v>
      </c>
      <c r="H20" s="4">
        <f t="shared" si="3"/>
        <v>3.2250000000000001E-2</v>
      </c>
      <c r="I20" s="4">
        <v>9.5000000000000001E-2</v>
      </c>
      <c r="J20" s="251"/>
      <c r="K20" s="6">
        <v>158</v>
      </c>
      <c r="L20" s="4">
        <v>2E-3</v>
      </c>
      <c r="M20" s="123" t="s">
        <v>4</v>
      </c>
    </row>
    <row r="21" spans="1:13" x14ac:dyDescent="0.25">
      <c r="A21" s="247">
        <v>2008</v>
      </c>
      <c r="B21" s="115" t="s">
        <v>168</v>
      </c>
      <c r="C21" s="168" t="s">
        <v>118</v>
      </c>
      <c r="D21" s="168" t="s">
        <v>117</v>
      </c>
      <c r="E21" s="19">
        <v>1.355</v>
      </c>
      <c r="F21" s="19">
        <v>0.23</v>
      </c>
      <c r="G21" s="19">
        <f t="shared" si="2"/>
        <v>0.19550000000000001</v>
      </c>
      <c r="H21" s="19">
        <f t="shared" si="3"/>
        <v>3.4500000000000003E-2</v>
      </c>
      <c r="I21" s="19">
        <v>0.115</v>
      </c>
      <c r="J21" s="252">
        <v>3.5000000000000001E-3</v>
      </c>
      <c r="K21" s="20">
        <v>54.6</v>
      </c>
      <c r="L21" s="19">
        <v>2E-3</v>
      </c>
      <c r="M21" s="120" t="s">
        <v>4</v>
      </c>
    </row>
    <row r="22" spans="1:13" x14ac:dyDescent="0.25">
      <c r="A22" s="248"/>
      <c r="B22" s="115" t="s">
        <v>169</v>
      </c>
      <c r="C22" s="169"/>
      <c r="D22" s="169"/>
      <c r="E22" s="19">
        <v>1.72</v>
      </c>
      <c r="F22" s="19">
        <v>0.28999999999999998</v>
      </c>
      <c r="G22" s="19">
        <f t="shared" si="2"/>
        <v>0.2465</v>
      </c>
      <c r="H22" s="19">
        <f t="shared" si="3"/>
        <v>4.3499999999999997E-2</v>
      </c>
      <c r="I22" s="19">
        <v>0.14499999999999999</v>
      </c>
      <c r="J22" s="253"/>
      <c r="K22" s="20">
        <v>74.3</v>
      </c>
      <c r="L22" s="19">
        <v>2E-3</v>
      </c>
      <c r="M22" s="120" t="s">
        <v>4</v>
      </c>
    </row>
    <row r="23" spans="1:13" x14ac:dyDescent="0.25">
      <c r="A23" s="175"/>
      <c r="B23" s="115" t="s">
        <v>170</v>
      </c>
      <c r="C23" s="170"/>
      <c r="D23" s="170"/>
      <c r="E23" s="19">
        <v>1.25</v>
      </c>
      <c r="F23" s="19">
        <v>0.19</v>
      </c>
      <c r="G23" s="19">
        <f t="shared" si="2"/>
        <v>0.1615</v>
      </c>
      <c r="H23" s="19">
        <f t="shared" si="3"/>
        <v>2.8499999999999998E-2</v>
      </c>
      <c r="I23" s="19">
        <v>7.0000000000000007E-2</v>
      </c>
      <c r="J23" s="254"/>
      <c r="K23" s="20">
        <v>132.44999999999999</v>
      </c>
      <c r="L23" s="19">
        <v>2E-3</v>
      </c>
      <c r="M23" s="120" t="s">
        <v>4</v>
      </c>
    </row>
    <row r="24" spans="1:13" x14ac:dyDescent="0.25">
      <c r="A24" s="247">
        <v>2009</v>
      </c>
      <c r="B24" s="114" t="s">
        <v>168</v>
      </c>
      <c r="C24" s="149" t="s">
        <v>119</v>
      </c>
      <c r="D24" s="149" t="s">
        <v>117</v>
      </c>
      <c r="E24" s="4">
        <v>1.0900000000000001</v>
      </c>
      <c r="F24" s="4">
        <v>0.16500000000000001</v>
      </c>
      <c r="G24" s="4">
        <f t="shared" si="2"/>
        <v>0.123915</v>
      </c>
      <c r="H24" s="4">
        <f>F24*0.249</f>
        <v>4.1085000000000003E-2</v>
      </c>
      <c r="I24" s="4">
        <v>0.1</v>
      </c>
      <c r="J24" s="249">
        <v>3.5000000000000001E-3</v>
      </c>
      <c r="K24" s="6">
        <v>61.15</v>
      </c>
      <c r="L24" s="4">
        <v>2E-3</v>
      </c>
      <c r="M24" s="123" t="s">
        <v>4</v>
      </c>
    </row>
    <row r="25" spans="1:13" x14ac:dyDescent="0.25">
      <c r="A25" s="248"/>
      <c r="B25" s="114" t="s">
        <v>169</v>
      </c>
      <c r="C25" s="150"/>
      <c r="D25" s="150"/>
      <c r="E25" s="4">
        <v>1.07</v>
      </c>
      <c r="F25" s="4">
        <v>0.115</v>
      </c>
      <c r="G25" s="4">
        <f t="shared" si="2"/>
        <v>8.6364999999999997E-2</v>
      </c>
      <c r="H25" s="4">
        <f t="shared" ref="H25:H26" si="4">F25*0.249</f>
        <v>2.8635000000000001E-2</v>
      </c>
      <c r="I25" s="4">
        <v>0.105</v>
      </c>
      <c r="J25" s="250"/>
      <c r="K25" s="6">
        <v>86.5</v>
      </c>
      <c r="L25" s="4">
        <v>2E-3</v>
      </c>
      <c r="M25" s="123" t="s">
        <v>4</v>
      </c>
    </row>
    <row r="26" spans="1:13" x14ac:dyDescent="0.25">
      <c r="A26" s="175"/>
      <c r="B26" s="114" t="s">
        <v>170</v>
      </c>
      <c r="C26" s="167"/>
      <c r="D26" s="167"/>
      <c r="E26" s="4">
        <v>1.0149999999999999</v>
      </c>
      <c r="F26" s="4">
        <v>0.15</v>
      </c>
      <c r="G26" s="4">
        <f t="shared" si="2"/>
        <v>0.11265</v>
      </c>
      <c r="H26" s="4">
        <f t="shared" si="4"/>
        <v>3.7350000000000001E-2</v>
      </c>
      <c r="I26" s="4">
        <v>0.105</v>
      </c>
      <c r="J26" s="251"/>
      <c r="K26" s="6">
        <v>142.75</v>
      </c>
      <c r="L26" s="4">
        <v>2E-3</v>
      </c>
      <c r="M26" s="123" t="s">
        <v>4</v>
      </c>
    </row>
    <row r="27" spans="1:13" x14ac:dyDescent="0.25">
      <c r="A27" s="247">
        <v>2010</v>
      </c>
      <c r="B27" s="115" t="s">
        <v>168</v>
      </c>
      <c r="C27" s="168" t="s">
        <v>119</v>
      </c>
      <c r="D27" s="168" t="s">
        <v>117</v>
      </c>
      <c r="E27" s="19">
        <v>0.68438447876461439</v>
      </c>
      <c r="F27" s="19">
        <v>0.17476631409107204</v>
      </c>
      <c r="G27" s="19">
        <f>F27-H27</f>
        <v>0.13124950188239509</v>
      </c>
      <c r="H27" s="19">
        <f>F27*0.249</f>
        <v>4.3516812208676939E-2</v>
      </c>
      <c r="I27" s="19">
        <v>6.5300915185005498E-2</v>
      </c>
      <c r="J27" s="252">
        <v>3.5000000000000001E-3</v>
      </c>
      <c r="K27" s="20">
        <v>52.476344553884658</v>
      </c>
      <c r="L27" s="19">
        <v>2E-3</v>
      </c>
      <c r="M27" s="120" t="s">
        <v>4</v>
      </c>
    </row>
    <row r="28" spans="1:13" x14ac:dyDescent="0.25">
      <c r="A28" s="248"/>
      <c r="B28" s="115" t="s">
        <v>120</v>
      </c>
      <c r="C28" s="169"/>
      <c r="D28" s="170"/>
      <c r="E28" s="19">
        <v>1.141965404484814</v>
      </c>
      <c r="F28" s="19">
        <v>0.1240791030371842</v>
      </c>
      <c r="G28" s="19">
        <f t="shared" ref="G28:G30" si="5">F28-H28</f>
        <v>9.3183406380925329E-2</v>
      </c>
      <c r="H28" s="19">
        <f t="shared" ref="H28:H70" si="6">F28*0.249</f>
        <v>3.0895696656258863E-2</v>
      </c>
      <c r="I28" s="19">
        <v>9.4541158103888745E-2</v>
      </c>
      <c r="J28" s="253"/>
      <c r="K28" s="20">
        <v>78.614171626454734</v>
      </c>
      <c r="L28" s="19">
        <v>2E-3</v>
      </c>
      <c r="M28" s="120" t="s">
        <v>4</v>
      </c>
    </row>
    <row r="29" spans="1:13" x14ac:dyDescent="0.25">
      <c r="A29" s="248"/>
      <c r="B29" s="115" t="s">
        <v>168</v>
      </c>
      <c r="C29" s="169"/>
      <c r="D29" s="115" t="s">
        <v>186</v>
      </c>
      <c r="E29" s="19">
        <v>0.75423760322608402</v>
      </c>
      <c r="F29" s="19">
        <v>0.14771480372578283</v>
      </c>
      <c r="G29" s="19">
        <f t="shared" si="5"/>
        <v>0.11093381759806289</v>
      </c>
      <c r="H29" s="19">
        <f t="shared" si="6"/>
        <v>3.6780986127719927E-2</v>
      </c>
      <c r="I29" s="19">
        <v>5.2437675629000334E-2</v>
      </c>
      <c r="J29" s="253"/>
      <c r="K29" s="20">
        <v>51.170689421162422</v>
      </c>
      <c r="L29" s="19" t="s">
        <v>4</v>
      </c>
      <c r="M29" s="120" t="s">
        <v>4</v>
      </c>
    </row>
    <row r="30" spans="1:13" x14ac:dyDescent="0.25">
      <c r="A30" s="175"/>
      <c r="B30" s="115" t="s">
        <v>168</v>
      </c>
      <c r="C30" s="170"/>
      <c r="D30" s="115" t="s">
        <v>185</v>
      </c>
      <c r="E30" s="19">
        <v>0.57891650816164841</v>
      </c>
      <c r="F30" s="19">
        <v>0.15627712809678251</v>
      </c>
      <c r="G30" s="19">
        <f t="shared" si="5"/>
        <v>0.11736412320068366</v>
      </c>
      <c r="H30" s="19">
        <f t="shared" si="6"/>
        <v>3.8913004896098849E-2</v>
      </c>
      <c r="I30" s="19">
        <v>6.6405402919261849E-2</v>
      </c>
      <c r="J30" s="254"/>
      <c r="K30" s="20">
        <v>50.961296620504868</v>
      </c>
      <c r="L30" s="19" t="s">
        <v>4</v>
      </c>
      <c r="M30" s="120" t="s">
        <v>4</v>
      </c>
    </row>
    <row r="31" spans="1:13" x14ac:dyDescent="0.25">
      <c r="A31" s="247">
        <v>2011</v>
      </c>
      <c r="B31" s="114" t="s">
        <v>168</v>
      </c>
      <c r="C31" s="149" t="s">
        <v>119</v>
      </c>
      <c r="D31" s="149" t="s">
        <v>117</v>
      </c>
      <c r="E31" s="4">
        <v>0.61</v>
      </c>
      <c r="F31" s="4">
        <v>0.2</v>
      </c>
      <c r="G31" s="4">
        <f>F31-H31</f>
        <v>0.1502</v>
      </c>
      <c r="H31" s="4">
        <f t="shared" si="6"/>
        <v>4.9800000000000004E-2</v>
      </c>
      <c r="I31" s="4">
        <v>0.08</v>
      </c>
      <c r="J31" s="249">
        <v>3.5000000000000001E-3</v>
      </c>
      <c r="K31" s="6">
        <v>55.68</v>
      </c>
      <c r="L31" s="4">
        <v>2E-3</v>
      </c>
      <c r="M31" s="5">
        <v>38.54</v>
      </c>
    </row>
    <row r="32" spans="1:13" x14ac:dyDescent="0.25">
      <c r="A32" s="248"/>
      <c r="B32" s="114" t="s">
        <v>120</v>
      </c>
      <c r="C32" s="150"/>
      <c r="D32" s="167"/>
      <c r="E32" s="4">
        <v>1.03</v>
      </c>
      <c r="F32" s="4">
        <v>0.11</v>
      </c>
      <c r="G32" s="4">
        <f t="shared" ref="G32:G34" si="7">F32-H32</f>
        <v>8.2610000000000003E-2</v>
      </c>
      <c r="H32" s="4">
        <f t="shared" si="6"/>
        <v>2.7390000000000001E-2</v>
      </c>
      <c r="I32" s="4">
        <v>0.09</v>
      </c>
      <c r="J32" s="250"/>
      <c r="K32" s="6">
        <v>71.22</v>
      </c>
      <c r="L32" s="4">
        <v>2E-3</v>
      </c>
      <c r="M32" s="5">
        <v>27.23</v>
      </c>
    </row>
    <row r="33" spans="1:22" x14ac:dyDescent="0.25">
      <c r="A33" s="248"/>
      <c r="B33" s="114" t="s">
        <v>168</v>
      </c>
      <c r="C33" s="150"/>
      <c r="D33" s="114" t="s">
        <v>186</v>
      </c>
      <c r="E33" s="4">
        <v>0.76</v>
      </c>
      <c r="F33" s="4">
        <v>0.14000000000000001</v>
      </c>
      <c r="G33" s="4">
        <f t="shared" si="7"/>
        <v>0.10514000000000001</v>
      </c>
      <c r="H33" s="4">
        <f t="shared" si="6"/>
        <v>3.4860000000000002E-2</v>
      </c>
      <c r="I33" s="4">
        <v>0.06</v>
      </c>
      <c r="J33" s="250"/>
      <c r="K33" s="6">
        <v>49.79</v>
      </c>
      <c r="L33" s="4" t="s">
        <v>4</v>
      </c>
      <c r="M33" s="5">
        <v>42.84</v>
      </c>
    </row>
    <row r="34" spans="1:22" x14ac:dyDescent="0.25">
      <c r="A34" s="175"/>
      <c r="B34" s="114" t="s">
        <v>168</v>
      </c>
      <c r="C34" s="167"/>
      <c r="D34" s="114" t="s">
        <v>185</v>
      </c>
      <c r="E34" s="4">
        <v>0.68</v>
      </c>
      <c r="F34" s="4">
        <v>0.16</v>
      </c>
      <c r="G34" s="4">
        <f t="shared" si="7"/>
        <v>0.12016</v>
      </c>
      <c r="H34" s="4">
        <f t="shared" si="6"/>
        <v>3.984E-2</v>
      </c>
      <c r="I34" s="4">
        <v>0.06</v>
      </c>
      <c r="J34" s="251"/>
      <c r="K34" s="6">
        <v>48.77</v>
      </c>
      <c r="L34" s="4" t="s">
        <v>4</v>
      </c>
      <c r="M34" s="5">
        <v>28.01</v>
      </c>
    </row>
    <row r="35" spans="1:22" x14ac:dyDescent="0.25">
      <c r="A35" s="247">
        <v>2012</v>
      </c>
      <c r="B35" s="113" t="s">
        <v>168</v>
      </c>
      <c r="C35" s="245" t="s">
        <v>119</v>
      </c>
      <c r="D35" s="245" t="s">
        <v>117</v>
      </c>
      <c r="E35" s="66">
        <v>0.5</v>
      </c>
      <c r="F35" s="66">
        <v>0.16700000000000001</v>
      </c>
      <c r="G35" s="19">
        <v>0.125417</v>
      </c>
      <c r="H35" s="19">
        <v>4.1583000000000002E-2</v>
      </c>
      <c r="I35" s="66">
        <v>6.7000000000000004E-2</v>
      </c>
      <c r="J35" s="242">
        <v>3.5000000000000001E-3</v>
      </c>
      <c r="K35" s="74">
        <v>57</v>
      </c>
      <c r="L35" s="66">
        <v>2E-3</v>
      </c>
      <c r="M35" s="75">
        <v>37.799999999999997</v>
      </c>
    </row>
    <row r="36" spans="1:22" x14ac:dyDescent="0.25">
      <c r="A36" s="248"/>
      <c r="B36" s="113" t="s">
        <v>120</v>
      </c>
      <c r="C36" s="256"/>
      <c r="D36" s="246"/>
      <c r="E36" s="66">
        <v>0.98899999999999999</v>
      </c>
      <c r="F36" s="66">
        <v>0.111</v>
      </c>
      <c r="G36" s="19">
        <v>8.3361000000000005E-2</v>
      </c>
      <c r="H36" s="19">
        <v>2.7639E-2</v>
      </c>
      <c r="I36" s="66">
        <v>8.8999999999999996E-2</v>
      </c>
      <c r="J36" s="243"/>
      <c r="K36" s="74">
        <v>83</v>
      </c>
      <c r="L36" s="66">
        <v>2E-3</v>
      </c>
      <c r="M36" s="75">
        <v>26.5</v>
      </c>
    </row>
    <row r="37" spans="1:22" x14ac:dyDescent="0.25">
      <c r="A37" s="248"/>
      <c r="B37" s="113" t="s">
        <v>168</v>
      </c>
      <c r="C37" s="256"/>
      <c r="D37" s="245" t="s">
        <v>186</v>
      </c>
      <c r="E37" s="66">
        <v>0.74099999999999999</v>
      </c>
      <c r="F37" s="66">
        <v>0.13700000000000001</v>
      </c>
      <c r="G37" s="19">
        <v>0.10288700000000001</v>
      </c>
      <c r="H37" s="19">
        <v>3.4113000000000004E-2</v>
      </c>
      <c r="I37" s="66">
        <v>4.1000000000000002E-2</v>
      </c>
      <c r="J37" s="243"/>
      <c r="K37" s="74">
        <v>50</v>
      </c>
      <c r="L37" s="66">
        <v>2E-3</v>
      </c>
      <c r="M37" s="75">
        <v>43.2</v>
      </c>
    </row>
    <row r="38" spans="1:22" x14ac:dyDescent="0.25">
      <c r="A38" s="248"/>
      <c r="B38" s="113" t="s">
        <v>120</v>
      </c>
      <c r="C38" s="256"/>
      <c r="D38" s="246"/>
      <c r="E38" s="66">
        <v>1.139</v>
      </c>
      <c r="F38" s="66">
        <v>0.10299999999999999</v>
      </c>
      <c r="G38" s="19">
        <v>7.7352999999999991E-2</v>
      </c>
      <c r="H38" s="19">
        <v>2.5647E-2</v>
      </c>
      <c r="I38" s="66">
        <v>9.1999999999999998E-2</v>
      </c>
      <c r="J38" s="243"/>
      <c r="K38" s="74">
        <v>71</v>
      </c>
      <c r="L38" s="66">
        <v>2E-3</v>
      </c>
      <c r="M38" s="75">
        <v>29.4</v>
      </c>
    </row>
    <row r="39" spans="1:22" x14ac:dyDescent="0.25">
      <c r="A39" s="248"/>
      <c r="B39" s="113" t="s">
        <v>168</v>
      </c>
      <c r="C39" s="256"/>
      <c r="D39" s="245" t="s">
        <v>185</v>
      </c>
      <c r="E39" s="66">
        <v>0.89700000000000002</v>
      </c>
      <c r="F39" s="66">
        <v>0.16200000000000001</v>
      </c>
      <c r="G39" s="19">
        <v>0.12166200000000001</v>
      </c>
      <c r="H39" s="19">
        <v>4.0337999999999999E-2</v>
      </c>
      <c r="I39" s="66">
        <v>3.9E-2</v>
      </c>
      <c r="J39" s="243"/>
      <c r="K39" s="74">
        <v>47</v>
      </c>
      <c r="L39" s="66" t="s">
        <v>4</v>
      </c>
      <c r="M39" s="75">
        <v>29.3</v>
      </c>
    </row>
    <row r="40" spans="1:22" x14ac:dyDescent="0.25">
      <c r="A40" s="175"/>
      <c r="B40" s="113" t="s">
        <v>120</v>
      </c>
      <c r="C40" s="246"/>
      <c r="D40" s="246"/>
      <c r="E40" s="66">
        <v>1.43</v>
      </c>
      <c r="F40" s="66">
        <v>0.254</v>
      </c>
      <c r="G40" s="19">
        <v>0.19075400000000001</v>
      </c>
      <c r="H40" s="19">
        <v>6.3245999999999997E-2</v>
      </c>
      <c r="I40" s="66">
        <v>5.0999999999999997E-2</v>
      </c>
      <c r="J40" s="244"/>
      <c r="K40" s="74">
        <v>71</v>
      </c>
      <c r="L40" s="66" t="s">
        <v>4</v>
      </c>
      <c r="M40" s="75">
        <v>19.399999999999999</v>
      </c>
    </row>
    <row r="41" spans="1:22" x14ac:dyDescent="0.25">
      <c r="A41" s="247">
        <v>2013</v>
      </c>
      <c r="B41" s="114" t="s">
        <v>168</v>
      </c>
      <c r="C41" s="149" t="s">
        <v>119</v>
      </c>
      <c r="D41" s="149" t="s">
        <v>117</v>
      </c>
      <c r="E41" s="4">
        <v>0.49199999999999999</v>
      </c>
      <c r="F41" s="4">
        <v>0.16</v>
      </c>
      <c r="G41" s="4">
        <v>0.12016</v>
      </c>
      <c r="H41" s="4">
        <v>3.984E-2</v>
      </c>
      <c r="I41" s="4">
        <v>6.3E-2</v>
      </c>
      <c r="J41" s="249">
        <v>3.5000000000000001E-3</v>
      </c>
      <c r="K41" s="6">
        <v>56</v>
      </c>
      <c r="L41" s="4">
        <v>2E-3</v>
      </c>
      <c r="M41" s="5">
        <v>40.9</v>
      </c>
    </row>
    <row r="42" spans="1:22" x14ac:dyDescent="0.25">
      <c r="A42" s="248"/>
      <c r="B42" s="114" t="s">
        <v>120</v>
      </c>
      <c r="C42" s="150"/>
      <c r="D42" s="167"/>
      <c r="E42" s="4">
        <v>0.82099999999999995</v>
      </c>
      <c r="F42" s="4">
        <v>0.124</v>
      </c>
      <c r="G42" s="4">
        <v>9.3123999999999998E-2</v>
      </c>
      <c r="H42" s="4">
        <v>3.0876000000000001E-2</v>
      </c>
      <c r="I42" s="4">
        <v>7.2999999999999995E-2</v>
      </c>
      <c r="J42" s="250"/>
      <c r="K42" s="6">
        <v>85</v>
      </c>
      <c r="L42" s="4">
        <v>2E-3</v>
      </c>
      <c r="M42" s="5">
        <v>27.4</v>
      </c>
    </row>
    <row r="43" spans="1:22" x14ac:dyDescent="0.25">
      <c r="A43" s="248"/>
      <c r="B43" s="114" t="s">
        <v>168</v>
      </c>
      <c r="C43" s="150"/>
      <c r="D43" s="149" t="s">
        <v>186</v>
      </c>
      <c r="E43" s="4">
        <v>0.68100000000000005</v>
      </c>
      <c r="F43" s="4">
        <v>0.14199999999999999</v>
      </c>
      <c r="G43" s="4">
        <v>0.10664199999999999</v>
      </c>
      <c r="H43" s="4">
        <v>3.5357999999999994E-2</v>
      </c>
      <c r="I43" s="4">
        <v>4.5999999999999999E-2</v>
      </c>
      <c r="J43" s="250"/>
      <c r="K43" s="6">
        <v>50</v>
      </c>
      <c r="L43" s="4">
        <v>2E-3</v>
      </c>
      <c r="M43" s="5">
        <v>42.5</v>
      </c>
    </row>
    <row r="44" spans="1:22" x14ac:dyDescent="0.25">
      <c r="A44" s="248"/>
      <c r="B44" s="114" t="s">
        <v>120</v>
      </c>
      <c r="C44" s="150"/>
      <c r="D44" s="167"/>
      <c r="E44" s="4">
        <v>0.69599999999999995</v>
      </c>
      <c r="F44" s="4">
        <v>8.1000000000000003E-2</v>
      </c>
      <c r="G44" s="4">
        <v>6.0831000000000003E-2</v>
      </c>
      <c r="H44" s="4">
        <v>2.0168999999999999E-2</v>
      </c>
      <c r="I44" s="4">
        <v>7.6999999999999999E-2</v>
      </c>
      <c r="J44" s="250"/>
      <c r="K44" s="6">
        <v>77</v>
      </c>
      <c r="L44" s="4">
        <v>2E-3</v>
      </c>
      <c r="M44" s="5">
        <v>27.6</v>
      </c>
    </row>
    <row r="45" spans="1:22" x14ac:dyDescent="0.25">
      <c r="A45" s="248"/>
      <c r="B45" s="114" t="s">
        <v>168</v>
      </c>
      <c r="C45" s="150"/>
      <c r="D45" s="149" t="s">
        <v>185</v>
      </c>
      <c r="E45" s="4">
        <v>0.82799999999999996</v>
      </c>
      <c r="F45" s="4">
        <v>0.152</v>
      </c>
      <c r="G45" s="4">
        <v>0.114152</v>
      </c>
      <c r="H45" s="4">
        <v>3.7848E-2</v>
      </c>
      <c r="I45" s="4">
        <v>3.7999999999999999E-2</v>
      </c>
      <c r="J45" s="250"/>
      <c r="K45" s="6">
        <v>47</v>
      </c>
      <c r="L45" s="4" t="s">
        <v>4</v>
      </c>
      <c r="M45" s="5">
        <v>29.4</v>
      </c>
    </row>
    <row r="46" spans="1:22" x14ac:dyDescent="0.25">
      <c r="A46" s="175"/>
      <c r="B46" s="114" t="s">
        <v>120</v>
      </c>
      <c r="C46" s="167"/>
      <c r="D46" s="167"/>
      <c r="E46" s="4">
        <v>0.78</v>
      </c>
      <c r="F46" s="4">
        <v>0.09</v>
      </c>
      <c r="G46" s="4">
        <v>6.7589999999999997E-2</v>
      </c>
      <c r="H46" s="4">
        <v>2.2409999999999999E-2</v>
      </c>
      <c r="I46" s="4">
        <v>4.2000000000000003E-2</v>
      </c>
      <c r="J46" s="251"/>
      <c r="K46" s="6">
        <v>76</v>
      </c>
      <c r="L46" s="4" t="s">
        <v>4</v>
      </c>
      <c r="M46" s="5">
        <v>18.3</v>
      </c>
    </row>
    <row r="47" spans="1:22" x14ac:dyDescent="0.25">
      <c r="A47" s="247">
        <v>2014</v>
      </c>
      <c r="B47" s="113" t="s">
        <v>196</v>
      </c>
      <c r="C47" s="245" t="s">
        <v>119</v>
      </c>
      <c r="D47" s="245" t="s">
        <v>117</v>
      </c>
      <c r="E47" s="66">
        <v>0.49199999999999999</v>
      </c>
      <c r="F47" s="66">
        <v>0.16</v>
      </c>
      <c r="G47" s="19">
        <v>0.12016</v>
      </c>
      <c r="H47" s="19">
        <v>3.984E-2</v>
      </c>
      <c r="I47" s="66">
        <v>6.3E-2</v>
      </c>
      <c r="J47" s="242">
        <v>3.5000000000000001E-3</v>
      </c>
      <c r="K47" s="74">
        <v>56</v>
      </c>
      <c r="L47" s="66">
        <v>2E-3</v>
      </c>
      <c r="M47" s="75">
        <v>40.9</v>
      </c>
    </row>
    <row r="48" spans="1:22" x14ac:dyDescent="0.25">
      <c r="A48" s="248"/>
      <c r="B48" s="113" t="s">
        <v>120</v>
      </c>
      <c r="C48" s="256"/>
      <c r="D48" s="246"/>
      <c r="E48" s="66">
        <v>0.82099999999999995</v>
      </c>
      <c r="F48" s="66">
        <v>0.124</v>
      </c>
      <c r="G48" s="19">
        <v>9.3123999999999998E-2</v>
      </c>
      <c r="H48" s="19">
        <v>3.0876000000000001E-2</v>
      </c>
      <c r="I48" s="66">
        <v>7.2999999999999995E-2</v>
      </c>
      <c r="J48" s="243"/>
      <c r="K48" s="74">
        <v>85</v>
      </c>
      <c r="L48" s="66">
        <v>2E-3</v>
      </c>
      <c r="M48" s="75">
        <v>27.4</v>
      </c>
      <c r="N48" s="109"/>
      <c r="O48" s="109"/>
      <c r="P48" s="109"/>
      <c r="Q48" s="109"/>
      <c r="R48" s="109"/>
      <c r="S48" s="109"/>
      <c r="T48" s="109"/>
      <c r="U48" s="109"/>
      <c r="V48" s="109"/>
    </row>
    <row r="49" spans="1:24" x14ac:dyDescent="0.25">
      <c r="A49" s="248"/>
      <c r="B49" s="113" t="s">
        <v>196</v>
      </c>
      <c r="C49" s="256"/>
      <c r="D49" s="245" t="s">
        <v>186</v>
      </c>
      <c r="E49" s="66">
        <v>0.68100000000000005</v>
      </c>
      <c r="F49" s="66">
        <v>0.14199999999999999</v>
      </c>
      <c r="G49" s="19">
        <v>0.10664199999999999</v>
      </c>
      <c r="H49" s="19">
        <v>3.5357999999999994E-2</v>
      </c>
      <c r="I49" s="66">
        <v>4.5999999999999999E-2</v>
      </c>
      <c r="J49" s="243"/>
      <c r="K49" s="74">
        <v>50</v>
      </c>
      <c r="L49" s="66">
        <v>2E-3</v>
      </c>
      <c r="M49" s="75">
        <v>42.5</v>
      </c>
      <c r="U49" s="110"/>
      <c r="V49" s="110"/>
    </row>
    <row r="50" spans="1:24" x14ac:dyDescent="0.25">
      <c r="A50" s="248"/>
      <c r="B50" s="113" t="s">
        <v>120</v>
      </c>
      <c r="C50" s="256"/>
      <c r="D50" s="246"/>
      <c r="E50" s="66">
        <v>0.69599999999999995</v>
      </c>
      <c r="F50" s="66">
        <v>8.1000000000000003E-2</v>
      </c>
      <c r="G50" s="19">
        <v>6.0831000000000003E-2</v>
      </c>
      <c r="H50" s="19">
        <v>2.0168999999999999E-2</v>
      </c>
      <c r="I50" s="66">
        <v>7.6999999999999999E-2</v>
      </c>
      <c r="J50" s="243"/>
      <c r="K50" s="74">
        <v>77</v>
      </c>
      <c r="L50" s="66">
        <v>2E-3</v>
      </c>
      <c r="M50" s="75">
        <v>27.6</v>
      </c>
      <c r="U50" s="110"/>
      <c r="V50" s="110"/>
    </row>
    <row r="51" spans="1:24" x14ac:dyDescent="0.25">
      <c r="A51" s="248"/>
      <c r="B51" s="113" t="s">
        <v>196</v>
      </c>
      <c r="C51" s="256"/>
      <c r="D51" s="245" t="s">
        <v>185</v>
      </c>
      <c r="E51" s="66">
        <v>0.82799999999999996</v>
      </c>
      <c r="F51" s="66">
        <v>0.152</v>
      </c>
      <c r="G51" s="19">
        <v>0.114152</v>
      </c>
      <c r="H51" s="19">
        <v>3.7848E-2</v>
      </c>
      <c r="I51" s="66">
        <v>3.7999999999999999E-2</v>
      </c>
      <c r="J51" s="243"/>
      <c r="K51" s="74">
        <v>47</v>
      </c>
      <c r="L51" s="66" t="s">
        <v>4</v>
      </c>
      <c r="M51" s="75">
        <v>29.4</v>
      </c>
      <c r="N51" s="111"/>
      <c r="O51" s="110"/>
      <c r="P51" s="110"/>
      <c r="Q51" s="110"/>
      <c r="R51" s="110"/>
      <c r="S51" s="110"/>
      <c r="T51" s="110"/>
      <c r="U51" s="110"/>
      <c r="V51" s="110"/>
    </row>
    <row r="52" spans="1:24" x14ac:dyDescent="0.25">
      <c r="A52" s="175"/>
      <c r="B52" s="113" t="s">
        <v>120</v>
      </c>
      <c r="C52" s="246"/>
      <c r="D52" s="246"/>
      <c r="E52" s="66">
        <v>0.78</v>
      </c>
      <c r="F52" s="66">
        <v>0.09</v>
      </c>
      <c r="G52" s="19">
        <v>6.7589999999999997E-2</v>
      </c>
      <c r="H52" s="19">
        <v>2.2409999999999999E-2</v>
      </c>
      <c r="I52" s="66">
        <v>4.2000000000000003E-2</v>
      </c>
      <c r="J52" s="244"/>
      <c r="K52" s="74">
        <v>76</v>
      </c>
      <c r="L52" s="66" t="s">
        <v>4</v>
      </c>
      <c r="M52" s="75">
        <v>18.3</v>
      </c>
      <c r="N52" s="111"/>
      <c r="O52" s="110"/>
      <c r="P52" s="110"/>
      <c r="Q52" s="110"/>
      <c r="R52" s="110"/>
      <c r="S52" s="110"/>
      <c r="T52" s="110"/>
      <c r="U52" s="1"/>
    </row>
    <row r="53" spans="1:24" x14ac:dyDescent="0.25">
      <c r="A53" s="247">
        <v>2015</v>
      </c>
      <c r="B53" s="114" t="s">
        <v>196</v>
      </c>
      <c r="C53" s="149" t="s">
        <v>172</v>
      </c>
      <c r="D53" s="149" t="s">
        <v>117</v>
      </c>
      <c r="E53" s="4">
        <v>0.57035639997490006</v>
      </c>
      <c r="F53" s="4">
        <v>0.12975525287931222</v>
      </c>
      <c r="G53" s="4">
        <f t="shared" ref="G53:G70" si="8">F53-H53</f>
        <v>9.7446194912363476E-2</v>
      </c>
      <c r="H53" s="4">
        <f t="shared" si="6"/>
        <v>3.2309057966948745E-2</v>
      </c>
      <c r="I53" s="4">
        <v>4.2587933150336994E-2</v>
      </c>
      <c r="J53" s="249">
        <v>3.5000000000000001E-3</v>
      </c>
      <c r="K53" s="6">
        <v>50.021728893465401</v>
      </c>
      <c r="L53" s="4">
        <v>2E-3</v>
      </c>
      <c r="M53" s="5">
        <v>44.838789101155974</v>
      </c>
      <c r="N53" s="111"/>
      <c r="O53" s="110"/>
      <c r="P53" s="110"/>
      <c r="Q53" s="110"/>
      <c r="R53" s="110"/>
      <c r="S53" s="110"/>
      <c r="T53" s="110"/>
      <c r="U53" s="1"/>
    </row>
    <row r="54" spans="1:24" x14ac:dyDescent="0.25">
      <c r="A54" s="248"/>
      <c r="B54" s="114" t="s">
        <v>120</v>
      </c>
      <c r="C54" s="150"/>
      <c r="D54" s="167"/>
      <c r="E54" s="4">
        <v>0.73413741280411948</v>
      </c>
      <c r="F54" s="4">
        <v>0.11170194937488355</v>
      </c>
      <c r="G54" s="4">
        <f t="shared" si="8"/>
        <v>8.3888163980537542E-2</v>
      </c>
      <c r="H54" s="4">
        <f t="shared" si="6"/>
        <v>2.7813785394346004E-2</v>
      </c>
      <c r="I54" s="4">
        <v>6.38413123323959E-2</v>
      </c>
      <c r="J54" s="250"/>
      <c r="K54" s="6">
        <v>74.610361783513014</v>
      </c>
      <c r="L54" s="4">
        <v>2E-3</v>
      </c>
      <c r="M54" s="5">
        <v>31.071207878709817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248"/>
      <c r="B55" s="114" t="s">
        <v>196</v>
      </c>
      <c r="C55" s="150"/>
      <c r="D55" s="149" t="s">
        <v>186</v>
      </c>
      <c r="E55" s="4">
        <v>0.71154537440256316</v>
      </c>
      <c r="F55" s="4">
        <v>0.11410290132274202</v>
      </c>
      <c r="G55" s="4">
        <f t="shared" si="8"/>
        <v>8.5691278893379255E-2</v>
      </c>
      <c r="H55" s="4">
        <f t="shared" si="6"/>
        <v>2.8411622429362762E-2</v>
      </c>
      <c r="I55" s="4">
        <v>3.7388113567582648E-2</v>
      </c>
      <c r="J55" s="250"/>
      <c r="K55" s="6">
        <v>45.418839637749997</v>
      </c>
      <c r="L55" s="6" t="s">
        <v>4</v>
      </c>
      <c r="M55" s="5">
        <v>46.941841914729636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248"/>
      <c r="B56" s="114" t="s">
        <v>120</v>
      </c>
      <c r="C56" s="150"/>
      <c r="D56" s="167"/>
      <c r="E56" s="4">
        <v>0.63278135391644985</v>
      </c>
      <c r="F56" s="4">
        <v>7.1794843973795E-2</v>
      </c>
      <c r="G56" s="4">
        <f t="shared" si="8"/>
        <v>5.3917927824320047E-2</v>
      </c>
      <c r="H56" s="4">
        <f t="shared" si="6"/>
        <v>1.7876916149474956E-2</v>
      </c>
      <c r="I56" s="4">
        <v>4.9895918278151097E-2</v>
      </c>
      <c r="J56" s="250"/>
      <c r="K56" s="6">
        <v>54.486543728074103</v>
      </c>
      <c r="L56" s="6" t="s">
        <v>4</v>
      </c>
      <c r="M56" s="5">
        <v>41.003206574847063</v>
      </c>
      <c r="N56" s="1"/>
      <c r="U56" s="1"/>
      <c r="V56" s="1"/>
      <c r="W56" s="1"/>
      <c r="X56" s="1"/>
    </row>
    <row r="57" spans="1:24" x14ac:dyDescent="0.25">
      <c r="A57" s="248"/>
      <c r="B57" s="114" t="s">
        <v>196</v>
      </c>
      <c r="C57" s="150"/>
      <c r="D57" s="149" t="s">
        <v>185</v>
      </c>
      <c r="E57" s="4">
        <v>0.78593062511806877</v>
      </c>
      <c r="F57" s="4">
        <v>0.13780378114813627</v>
      </c>
      <c r="G57" s="4">
        <f t="shared" si="8"/>
        <v>0.10349063964225033</v>
      </c>
      <c r="H57" s="4">
        <f t="shared" si="6"/>
        <v>3.4313141505885929E-2</v>
      </c>
      <c r="I57" s="4">
        <v>2.8918306623843454E-2</v>
      </c>
      <c r="J57" s="250"/>
      <c r="K57" s="6">
        <v>43.431437012774509</v>
      </c>
      <c r="L57" s="6" t="s">
        <v>4</v>
      </c>
      <c r="M57" s="5">
        <v>32.350567320478085</v>
      </c>
      <c r="N57" s="1"/>
      <c r="U57" s="1"/>
      <c r="V57" s="1"/>
      <c r="W57" s="1"/>
      <c r="X57" s="1"/>
    </row>
    <row r="58" spans="1:24" x14ac:dyDescent="0.25">
      <c r="A58" s="175"/>
      <c r="B58" s="114" t="s">
        <v>120</v>
      </c>
      <c r="C58" s="167"/>
      <c r="D58" s="167"/>
      <c r="E58" s="4">
        <v>0.69722075928318228</v>
      </c>
      <c r="F58" s="4">
        <v>8.6989401722792778E-2</v>
      </c>
      <c r="G58" s="4">
        <f t="shared" si="8"/>
        <v>6.532904069381737E-2</v>
      </c>
      <c r="H58" s="4">
        <f t="shared" si="6"/>
        <v>2.1660361028975401E-2</v>
      </c>
      <c r="I58" s="4">
        <v>3.1959865468989955E-2</v>
      </c>
      <c r="J58" s="251"/>
      <c r="K58" s="6">
        <v>52.011650154108153</v>
      </c>
      <c r="L58" s="6" t="s">
        <v>4</v>
      </c>
      <c r="M58" s="5">
        <v>28.33054493268671</v>
      </c>
    </row>
    <row r="59" spans="1:24" x14ac:dyDescent="0.25">
      <c r="A59" s="247">
        <v>2016</v>
      </c>
      <c r="B59" s="113" t="s">
        <v>196</v>
      </c>
      <c r="C59" s="245" t="s">
        <v>172</v>
      </c>
      <c r="D59" s="245" t="s">
        <v>117</v>
      </c>
      <c r="E59" s="66">
        <f>S59</f>
        <v>0</v>
      </c>
      <c r="F59" s="66">
        <f>T59</f>
        <v>0</v>
      </c>
      <c r="G59" s="66">
        <f t="shared" si="8"/>
        <v>0</v>
      </c>
      <c r="H59" s="66">
        <f t="shared" si="6"/>
        <v>0</v>
      </c>
      <c r="I59" s="66">
        <f t="shared" ref="I59:I64" si="9">U59</f>
        <v>0</v>
      </c>
      <c r="J59" s="242">
        <v>3.5000000000000001E-3</v>
      </c>
      <c r="K59" s="74">
        <f t="shared" ref="K59:K64" si="10">V59</f>
        <v>0</v>
      </c>
      <c r="L59" s="66" t="s">
        <v>4</v>
      </c>
      <c r="M59" s="75">
        <f t="shared" ref="M59:M64" si="11">W59</f>
        <v>0</v>
      </c>
    </row>
    <row r="60" spans="1:24" x14ac:dyDescent="0.25">
      <c r="A60" s="248"/>
      <c r="B60" s="113" t="s">
        <v>120</v>
      </c>
      <c r="C60" s="256"/>
      <c r="D60" s="246"/>
      <c r="E60" s="66">
        <f t="shared" ref="E60:F64" si="12">S60</f>
        <v>0</v>
      </c>
      <c r="F60" s="66">
        <f t="shared" si="12"/>
        <v>0</v>
      </c>
      <c r="G60" s="66">
        <f t="shared" si="8"/>
        <v>0</v>
      </c>
      <c r="H60" s="66">
        <f t="shared" si="6"/>
        <v>0</v>
      </c>
      <c r="I60" s="66">
        <f t="shared" si="9"/>
        <v>0</v>
      </c>
      <c r="J60" s="243"/>
      <c r="K60" s="74">
        <f t="shared" si="10"/>
        <v>0</v>
      </c>
      <c r="L60" s="66" t="s">
        <v>4</v>
      </c>
      <c r="M60" s="75">
        <f t="shared" si="11"/>
        <v>0</v>
      </c>
    </row>
    <row r="61" spans="1:24" x14ac:dyDescent="0.25">
      <c r="A61" s="248"/>
      <c r="B61" s="113" t="s">
        <v>196</v>
      </c>
      <c r="C61" s="256"/>
      <c r="D61" s="245" t="s">
        <v>186</v>
      </c>
      <c r="E61" s="66">
        <f t="shared" si="12"/>
        <v>0</v>
      </c>
      <c r="F61" s="66">
        <f t="shared" si="12"/>
        <v>0</v>
      </c>
      <c r="G61" s="66">
        <f t="shared" si="8"/>
        <v>0</v>
      </c>
      <c r="H61" s="66">
        <f t="shared" si="6"/>
        <v>0</v>
      </c>
      <c r="I61" s="66">
        <f t="shared" si="9"/>
        <v>0</v>
      </c>
      <c r="J61" s="243"/>
      <c r="K61" s="74">
        <f t="shared" si="10"/>
        <v>0</v>
      </c>
      <c r="L61" s="66" t="s">
        <v>4</v>
      </c>
      <c r="M61" s="75">
        <f t="shared" si="11"/>
        <v>0</v>
      </c>
    </row>
    <row r="62" spans="1:24" x14ac:dyDescent="0.25">
      <c r="A62" s="248"/>
      <c r="B62" s="113" t="s">
        <v>120</v>
      </c>
      <c r="C62" s="256"/>
      <c r="D62" s="246"/>
      <c r="E62" s="66">
        <f t="shared" si="12"/>
        <v>0</v>
      </c>
      <c r="F62" s="66">
        <f t="shared" si="12"/>
        <v>0</v>
      </c>
      <c r="G62" s="66">
        <f t="shared" si="8"/>
        <v>0</v>
      </c>
      <c r="H62" s="66">
        <f t="shared" si="6"/>
        <v>0</v>
      </c>
      <c r="I62" s="66">
        <f t="shared" si="9"/>
        <v>0</v>
      </c>
      <c r="J62" s="243"/>
      <c r="K62" s="74">
        <f t="shared" si="10"/>
        <v>0</v>
      </c>
      <c r="L62" s="66" t="s">
        <v>4</v>
      </c>
      <c r="M62" s="75">
        <f t="shared" si="11"/>
        <v>0</v>
      </c>
    </row>
    <row r="63" spans="1:24" x14ac:dyDescent="0.25">
      <c r="A63" s="248"/>
      <c r="B63" s="113" t="s">
        <v>196</v>
      </c>
      <c r="C63" s="256"/>
      <c r="D63" s="245" t="s">
        <v>185</v>
      </c>
      <c r="E63" s="66">
        <f t="shared" si="12"/>
        <v>0</v>
      </c>
      <c r="F63" s="66">
        <f t="shared" si="12"/>
        <v>0</v>
      </c>
      <c r="G63" s="66">
        <f t="shared" si="8"/>
        <v>0</v>
      </c>
      <c r="H63" s="66">
        <f t="shared" si="6"/>
        <v>0</v>
      </c>
      <c r="I63" s="66">
        <f t="shared" si="9"/>
        <v>0</v>
      </c>
      <c r="J63" s="243"/>
      <c r="K63" s="74">
        <f t="shared" si="10"/>
        <v>0</v>
      </c>
      <c r="L63" s="66" t="s">
        <v>4</v>
      </c>
      <c r="M63" s="75">
        <f t="shared" si="11"/>
        <v>0</v>
      </c>
    </row>
    <row r="64" spans="1:24" x14ac:dyDescent="0.25">
      <c r="A64" s="175"/>
      <c r="B64" s="113" t="s">
        <v>120</v>
      </c>
      <c r="C64" s="246"/>
      <c r="D64" s="246"/>
      <c r="E64" s="66">
        <f t="shared" si="12"/>
        <v>0</v>
      </c>
      <c r="F64" s="66">
        <f t="shared" si="12"/>
        <v>0</v>
      </c>
      <c r="G64" s="66">
        <f t="shared" si="8"/>
        <v>0</v>
      </c>
      <c r="H64" s="66">
        <f t="shared" si="6"/>
        <v>0</v>
      </c>
      <c r="I64" s="66">
        <f t="shared" si="9"/>
        <v>0</v>
      </c>
      <c r="J64" s="244"/>
      <c r="K64" s="74">
        <f t="shared" si="10"/>
        <v>0</v>
      </c>
      <c r="L64" s="66" t="s">
        <v>4</v>
      </c>
      <c r="M64" s="75">
        <f t="shared" si="11"/>
        <v>0</v>
      </c>
    </row>
    <row r="65" spans="1:13" x14ac:dyDescent="0.25">
      <c r="A65" s="247">
        <v>2017</v>
      </c>
      <c r="B65" s="114" t="s">
        <v>196</v>
      </c>
      <c r="C65" s="149" t="s">
        <v>172</v>
      </c>
      <c r="D65" s="149" t="s">
        <v>117</v>
      </c>
      <c r="E65" s="4">
        <v>0.57035639997490006</v>
      </c>
      <c r="F65" s="4">
        <v>0.12975525287931222</v>
      </c>
      <c r="G65" s="4">
        <f t="shared" si="8"/>
        <v>9.7446194912363476E-2</v>
      </c>
      <c r="H65" s="4">
        <f t="shared" si="6"/>
        <v>3.2309057966948745E-2</v>
      </c>
      <c r="I65" s="4">
        <v>4.2587933150336994E-2</v>
      </c>
      <c r="J65" s="249">
        <v>3.5000000000000001E-3</v>
      </c>
      <c r="K65" s="6">
        <v>50.021728893465401</v>
      </c>
      <c r="L65" s="4">
        <v>2E-3</v>
      </c>
      <c r="M65" s="5">
        <v>44.838789101155974</v>
      </c>
    </row>
    <row r="66" spans="1:13" x14ac:dyDescent="0.25">
      <c r="A66" s="248"/>
      <c r="B66" s="114" t="s">
        <v>120</v>
      </c>
      <c r="C66" s="150"/>
      <c r="D66" s="167"/>
      <c r="E66" s="4">
        <v>0.73413741280411948</v>
      </c>
      <c r="F66" s="4">
        <v>0.11170194937488355</v>
      </c>
      <c r="G66" s="4">
        <f t="shared" si="8"/>
        <v>8.3888163980537542E-2</v>
      </c>
      <c r="H66" s="4">
        <f t="shared" si="6"/>
        <v>2.7813785394346004E-2</v>
      </c>
      <c r="I66" s="4">
        <v>6.38413123323959E-2</v>
      </c>
      <c r="J66" s="250"/>
      <c r="K66" s="6">
        <v>74.610361783513014</v>
      </c>
      <c r="L66" s="4">
        <v>2E-3</v>
      </c>
      <c r="M66" s="5">
        <v>31.071207878709817</v>
      </c>
    </row>
    <row r="67" spans="1:13" x14ac:dyDescent="0.25">
      <c r="A67" s="248"/>
      <c r="B67" s="114" t="s">
        <v>196</v>
      </c>
      <c r="C67" s="150"/>
      <c r="D67" s="149" t="s">
        <v>186</v>
      </c>
      <c r="E67" s="4">
        <v>0.71154537440256316</v>
      </c>
      <c r="F67" s="4">
        <v>0.11410290132274202</v>
      </c>
      <c r="G67" s="4">
        <f t="shared" si="8"/>
        <v>8.5691278893379255E-2</v>
      </c>
      <c r="H67" s="4">
        <f t="shared" si="6"/>
        <v>2.8411622429362762E-2</v>
      </c>
      <c r="I67" s="4">
        <v>3.7388113567582648E-2</v>
      </c>
      <c r="J67" s="250"/>
      <c r="K67" s="6">
        <v>45.418839637749997</v>
      </c>
      <c r="L67" s="6" t="s">
        <v>4</v>
      </c>
      <c r="M67" s="5">
        <v>46.941841914729636</v>
      </c>
    </row>
    <row r="68" spans="1:13" x14ac:dyDescent="0.25">
      <c r="A68" s="248"/>
      <c r="B68" s="114" t="s">
        <v>120</v>
      </c>
      <c r="C68" s="150"/>
      <c r="D68" s="167"/>
      <c r="E68" s="4">
        <v>0.63278135391644985</v>
      </c>
      <c r="F68" s="4">
        <v>7.1794843973795E-2</v>
      </c>
      <c r="G68" s="4">
        <f t="shared" si="8"/>
        <v>5.3917927824320047E-2</v>
      </c>
      <c r="H68" s="4">
        <f t="shared" si="6"/>
        <v>1.7876916149474956E-2</v>
      </c>
      <c r="I68" s="4">
        <v>4.9895918278151097E-2</v>
      </c>
      <c r="J68" s="250"/>
      <c r="K68" s="6">
        <v>54.486543728074103</v>
      </c>
      <c r="L68" s="6" t="s">
        <v>4</v>
      </c>
      <c r="M68" s="5">
        <v>41.003206574847063</v>
      </c>
    </row>
    <row r="69" spans="1:13" x14ac:dyDescent="0.25">
      <c r="A69" s="248"/>
      <c r="B69" s="114" t="s">
        <v>196</v>
      </c>
      <c r="C69" s="150"/>
      <c r="D69" s="149" t="s">
        <v>185</v>
      </c>
      <c r="E69" s="4">
        <v>0.78593062511806877</v>
      </c>
      <c r="F69" s="4">
        <v>0.13780378114813627</v>
      </c>
      <c r="G69" s="4">
        <f t="shared" si="8"/>
        <v>0.10349063964225033</v>
      </c>
      <c r="H69" s="4">
        <f t="shared" si="6"/>
        <v>3.4313141505885929E-2</v>
      </c>
      <c r="I69" s="4">
        <v>2.8918306623843454E-2</v>
      </c>
      <c r="J69" s="250"/>
      <c r="K69" s="6">
        <v>43.431437012774509</v>
      </c>
      <c r="L69" s="6" t="s">
        <v>4</v>
      </c>
      <c r="M69" s="5">
        <v>32.350567320478085</v>
      </c>
    </row>
    <row r="70" spans="1:13" x14ac:dyDescent="0.25">
      <c r="A70" s="175"/>
      <c r="B70" s="114" t="s">
        <v>120</v>
      </c>
      <c r="C70" s="167"/>
      <c r="D70" s="167"/>
      <c r="E70" s="4">
        <v>0.69722075928318228</v>
      </c>
      <c r="F70" s="4">
        <v>8.6989401722792778E-2</v>
      </c>
      <c r="G70" s="4">
        <f t="shared" si="8"/>
        <v>6.532904069381737E-2</v>
      </c>
      <c r="H70" s="4">
        <f t="shared" si="6"/>
        <v>2.1660361028975401E-2</v>
      </c>
      <c r="I70" s="4">
        <v>3.1959865468989955E-2</v>
      </c>
      <c r="J70" s="251"/>
      <c r="K70" s="6">
        <v>52.011650154108153</v>
      </c>
      <c r="L70" s="6" t="s">
        <v>4</v>
      </c>
      <c r="M70" s="5">
        <v>28.33054493268671</v>
      </c>
    </row>
    <row r="72" spans="1:13" x14ac:dyDescent="0.25">
      <c r="A72" s="1" t="s">
        <v>64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3" x14ac:dyDescent="0.25">
      <c r="A73" s="76" t="s">
        <v>121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3" x14ac:dyDescent="0.25">
      <c r="A74" s="1" t="s">
        <v>122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3" x14ac:dyDescent="0.25">
      <c r="A75" s="1" t="s">
        <v>123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3" x14ac:dyDescent="0.25">
      <c r="A76" s="1" t="s">
        <v>124</v>
      </c>
    </row>
    <row r="77" spans="1:13" x14ac:dyDescent="0.25">
      <c r="A77" s="1" t="s">
        <v>173</v>
      </c>
    </row>
  </sheetData>
  <mergeCells count="77">
    <mergeCell ref="D59:D60"/>
    <mergeCell ref="A59:A64"/>
    <mergeCell ref="C59:C64"/>
    <mergeCell ref="A53:A58"/>
    <mergeCell ref="C53:C58"/>
    <mergeCell ref="D53:D54"/>
    <mergeCell ref="D55:D56"/>
    <mergeCell ref="D57:D58"/>
    <mergeCell ref="A31:A34"/>
    <mergeCell ref="C31:C34"/>
    <mergeCell ref="D31:D32"/>
    <mergeCell ref="A35:A40"/>
    <mergeCell ref="C35:C40"/>
    <mergeCell ref="D35:D36"/>
    <mergeCell ref="D37:D38"/>
    <mergeCell ref="D39:D40"/>
    <mergeCell ref="A41:A46"/>
    <mergeCell ref="C41:C46"/>
    <mergeCell ref="D41:D42"/>
    <mergeCell ref="D43:D44"/>
    <mergeCell ref="D45:D46"/>
    <mergeCell ref="A47:A52"/>
    <mergeCell ref="C47:C52"/>
    <mergeCell ref="D47:D48"/>
    <mergeCell ref="D49:D50"/>
    <mergeCell ref="D51:D52"/>
    <mergeCell ref="A27:A30"/>
    <mergeCell ref="C27:C30"/>
    <mergeCell ref="D27:D28"/>
    <mergeCell ref="A18:A20"/>
    <mergeCell ref="C18:C20"/>
    <mergeCell ref="D18:D20"/>
    <mergeCell ref="A21:A23"/>
    <mergeCell ref="C21:C23"/>
    <mergeCell ref="D21:D23"/>
    <mergeCell ref="A24:A26"/>
    <mergeCell ref="C24:C26"/>
    <mergeCell ref="N12:X13"/>
    <mergeCell ref="A15:A17"/>
    <mergeCell ref="C15:C17"/>
    <mergeCell ref="D15:D17"/>
    <mergeCell ref="D24:D26"/>
    <mergeCell ref="J21:J23"/>
    <mergeCell ref="J24:J26"/>
    <mergeCell ref="A9:A11"/>
    <mergeCell ref="C9:C11"/>
    <mergeCell ref="D9:D11"/>
    <mergeCell ref="A12:A14"/>
    <mergeCell ref="C12:C14"/>
    <mergeCell ref="D12:D14"/>
    <mergeCell ref="A4:A5"/>
    <mergeCell ref="C4:C5"/>
    <mergeCell ref="D4:D5"/>
    <mergeCell ref="A6:A8"/>
    <mergeCell ref="C6:C8"/>
    <mergeCell ref="D6:D8"/>
    <mergeCell ref="J6:J8"/>
    <mergeCell ref="J9:J11"/>
    <mergeCell ref="J12:J14"/>
    <mergeCell ref="J15:J17"/>
    <mergeCell ref="J18:J20"/>
    <mergeCell ref="A1:M3"/>
    <mergeCell ref="J59:J64"/>
    <mergeCell ref="D61:D62"/>
    <mergeCell ref="D63:D64"/>
    <mergeCell ref="A65:A70"/>
    <mergeCell ref="C65:C70"/>
    <mergeCell ref="D65:D66"/>
    <mergeCell ref="J65:J70"/>
    <mergeCell ref="D67:D68"/>
    <mergeCell ref="D69:D70"/>
    <mergeCell ref="J53:J58"/>
    <mergeCell ref="J27:J30"/>
    <mergeCell ref="J31:J34"/>
    <mergeCell ref="J35:J40"/>
    <mergeCell ref="J41:J46"/>
    <mergeCell ref="J47:J5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leves</vt:lpstr>
      <vt:lpstr>leves deteriorado</vt:lpstr>
      <vt:lpstr>comerciais leves</vt:lpstr>
      <vt:lpstr>comerciais leves deteriorado</vt:lpstr>
      <vt:lpstr>comerciais lv ens pesado</vt:lpstr>
      <vt:lpstr>gnv</vt:lpstr>
      <vt:lpstr>pesados 1</vt:lpstr>
      <vt:lpstr>pesados 2</vt:lpstr>
      <vt:lpstr>motos</vt:lpstr>
      <vt:lpstr>evaporativa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Dias</dc:creator>
  <cp:lastModifiedBy>Silmara Regina da Silva</cp:lastModifiedBy>
  <dcterms:created xsi:type="dcterms:W3CDTF">2015-09-01T12:19:38Z</dcterms:created>
  <dcterms:modified xsi:type="dcterms:W3CDTF">2019-02-20T18:37:35Z</dcterms:modified>
</cp:coreProperties>
</file>